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d.docs.live.net/d0e220a3e10d9af0/Escritorio/URBANIZACION MACAO/VENTAS/VILLA ^N EJEMPLO/"/>
    </mc:Choice>
  </mc:AlternateContent>
  <xr:revisionPtr revIDLastSave="26" documentId="14_{3CF592C0-F9B4-4AC8-AB2C-353010F1C995}" xr6:coauthVersionLast="47" xr6:coauthVersionMax="47" xr10:uidLastSave="{B94AEFB6-7127-4EC1-9B91-B52C6E2B6CED}"/>
  <bookViews>
    <workbookView xWindow="-110" yWindow="-110" windowWidth="22780" windowHeight="14540" tabRatio="766" xr2:uid="{00000000-000D-0000-FFFF-FFFF00000000}"/>
  </bookViews>
  <sheets>
    <sheet name="F2 CALCULADORA PAGO MENSUAL" sheetId="7" r:id="rId1"/>
    <sheet name="F2 CALCULADORA PAGO TRIMESTRAL" sheetId="2" r:id="rId2"/>
    <sheet name="CALCULADORA PAGO MENSUAL" sheetId="1" state="hidden" r:id="rId3"/>
    <sheet name="PAGO MENSUAL 35%40%25%  DTO.1%" sheetId="6" state="hidden" r:id="rId4"/>
    <sheet name="PAGO MENSUAL 40%40%20%  DTO.2%" sheetId="3" state="hidden" r:id="rId5"/>
  </sheets>
  <definedNames>
    <definedName name="_xlnm.Print_Area" localSheetId="0">'F2 CALCULADORA PAGO MENSUAL'!$B$1:$F$54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3" l="1"/>
  <c r="C11" i="3" s="1"/>
  <c r="C40" i="3" s="1"/>
  <c r="C7" i="6"/>
  <c r="C11" i="6" s="1"/>
  <c r="C40" i="6" s="1"/>
  <c r="F16" i="2"/>
  <c r="F16" i="7"/>
  <c r="C9" i="2"/>
  <c r="C10" i="2"/>
  <c r="C11" i="2"/>
  <c r="C25" i="2"/>
  <c r="C6" i="7"/>
  <c r="C7" i="7"/>
  <c r="C9" i="7" s="1"/>
  <c r="C17" i="7" s="1"/>
  <c r="D40" i="7"/>
  <c r="D18" i="7"/>
  <c r="C16" i="7"/>
  <c r="D40" i="6"/>
  <c r="D18" i="6"/>
  <c r="C16" i="6"/>
  <c r="D40" i="3"/>
  <c r="D18" i="3"/>
  <c r="C16" i="3"/>
  <c r="D25" i="2"/>
  <c r="D18" i="2"/>
  <c r="C16" i="2"/>
  <c r="D18" i="1"/>
  <c r="D40" i="1"/>
  <c r="C16" i="1"/>
  <c r="C17" i="2" l="1"/>
  <c r="C10" i="7"/>
  <c r="C23" i="7" s="1"/>
  <c r="C11" i="7"/>
  <c r="C40" i="7" s="1"/>
  <c r="C9" i="6"/>
  <c r="C17" i="6" s="1"/>
  <c r="C10" i="6"/>
  <c r="C9" i="3"/>
  <c r="C17" i="3" s="1"/>
  <c r="C10" i="3"/>
  <c r="C21" i="3" s="1"/>
  <c r="C22" i="3"/>
  <c r="C38" i="3"/>
  <c r="C32" i="3"/>
  <c r="C18" i="3"/>
  <c r="C25" i="3"/>
  <c r="C26" i="3"/>
  <c r="C21" i="2"/>
  <c r="C22" i="2"/>
  <c r="C20" i="2"/>
  <c r="C18" i="2"/>
  <c r="C23" i="2"/>
  <c r="C24" i="2"/>
  <c r="C19" i="2"/>
  <c r="C39" i="3" l="1"/>
  <c r="C31" i="3"/>
  <c r="C23" i="3"/>
  <c r="C39" i="7"/>
  <c r="C28" i="7"/>
  <c r="C33" i="7"/>
  <c r="C25" i="7"/>
  <c r="C38" i="7"/>
  <c r="C24" i="7"/>
  <c r="C21" i="7"/>
  <c r="C26" i="7"/>
  <c r="C31" i="7"/>
  <c r="C20" i="7"/>
  <c r="C18" i="7"/>
  <c r="C30" i="7"/>
  <c r="C32" i="7"/>
  <c r="C22" i="7"/>
  <c r="C36" i="7"/>
  <c r="C37" i="7"/>
  <c r="C29" i="7"/>
  <c r="C34" i="7"/>
  <c r="C35" i="7"/>
  <c r="C27" i="7"/>
  <c r="C19" i="7"/>
  <c r="C34" i="6"/>
  <c r="C26" i="6"/>
  <c r="C33" i="6"/>
  <c r="C25" i="6"/>
  <c r="C18" i="6"/>
  <c r="C24" i="6"/>
  <c r="C31" i="6"/>
  <c r="C23" i="6"/>
  <c r="C27" i="6"/>
  <c r="C32" i="6"/>
  <c r="C39" i="6"/>
  <c r="C38" i="6"/>
  <c r="C30" i="6"/>
  <c r="C22" i="6"/>
  <c r="C37" i="6"/>
  <c r="C29" i="6"/>
  <c r="C21" i="6"/>
  <c r="C36" i="6"/>
  <c r="C28" i="6"/>
  <c r="C20" i="6"/>
  <c r="C35" i="6"/>
  <c r="C19" i="6"/>
  <c r="C33" i="3"/>
  <c r="C30" i="3"/>
  <c r="C37" i="3"/>
  <c r="C24" i="3"/>
  <c r="C29" i="3"/>
  <c r="C34" i="3"/>
  <c r="C28" i="3"/>
  <c r="C20" i="3"/>
  <c r="C41" i="3" s="1"/>
  <c r="C36" i="3"/>
  <c r="C35" i="3"/>
  <c r="C27" i="3"/>
  <c r="C19" i="3"/>
  <c r="C26" i="2"/>
  <c r="C41" i="7" l="1"/>
  <c r="C41" i="6"/>
  <c r="C11" i="1" l="1"/>
  <c r="C40" i="1" s="1"/>
  <c r="C10" i="1"/>
  <c r="C32" i="1" s="1"/>
  <c r="C9" i="1"/>
  <c r="C17" i="1" s="1"/>
  <c r="C20" i="1" l="1"/>
  <c r="C18" i="1"/>
  <c r="C27" i="1"/>
  <c r="C19" i="1"/>
  <c r="C35" i="1"/>
  <c r="C38" i="1"/>
  <c r="C24" i="1"/>
  <c r="C23" i="1"/>
  <c r="C34" i="1"/>
  <c r="C33" i="1"/>
  <c r="C36" i="1"/>
  <c r="C28" i="1"/>
  <c r="C26" i="1"/>
  <c r="C21" i="1"/>
  <c r="C37" i="1"/>
  <c r="C39" i="1"/>
  <c r="C31" i="1"/>
  <c r="C30" i="1"/>
  <c r="C22" i="1"/>
  <c r="C25" i="1"/>
  <c r="C29" i="1"/>
  <c r="C41" i="1" l="1"/>
</calcChain>
</file>

<file path=xl/sharedStrings.xml><?xml version="1.0" encoding="utf-8"?>
<sst xmlns="http://schemas.openxmlformats.org/spreadsheetml/2006/main" count="391" uniqueCount="92">
  <si>
    <t>Cliente:</t>
  </si>
  <si>
    <t>Frederic Elusma</t>
  </si>
  <si>
    <t>Proyecto:</t>
  </si>
  <si>
    <t>Aldea Macao</t>
  </si>
  <si>
    <t>Unidad:</t>
  </si>
  <si>
    <t>Fecha de reserva:</t>
  </si>
  <si>
    <t>03.05.2022</t>
  </si>
  <si>
    <t>Precio Total:</t>
  </si>
  <si>
    <t>Fecha de entrega:</t>
  </si>
  <si>
    <t>15.07.2024</t>
  </si>
  <si>
    <t>Reserva:</t>
  </si>
  <si>
    <t>Mensual</t>
  </si>
  <si>
    <t>Inicial:</t>
  </si>
  <si>
    <t>Intermedio:</t>
  </si>
  <si>
    <t>Final:</t>
  </si>
  <si>
    <t>23.06.2023</t>
  </si>
  <si>
    <t>Tipo B</t>
  </si>
  <si>
    <t xml:space="preserve">#10 </t>
  </si>
  <si>
    <t>Días para completar inicial:</t>
  </si>
  <si>
    <t>Fecha del pago inicial:</t>
  </si>
  <si>
    <t>Intervalo de pagos (en meses):</t>
  </si>
  <si>
    <t>PAGOS</t>
  </si>
  <si>
    <t>Descripción</t>
  </si>
  <si>
    <t>Pago</t>
  </si>
  <si>
    <t>Reserva</t>
  </si>
  <si>
    <t>Pago inicial</t>
  </si>
  <si>
    <t>25% - Reserva</t>
  </si>
  <si>
    <t>Pago 1</t>
  </si>
  <si>
    <t>Pago 2</t>
  </si>
  <si>
    <t>Pago 4</t>
  </si>
  <si>
    <t>Pago 5</t>
  </si>
  <si>
    <t>Pago 6</t>
  </si>
  <si>
    <t>Pago 7</t>
  </si>
  <si>
    <t>Pago 8</t>
  </si>
  <si>
    <t>Pago 9</t>
  </si>
  <si>
    <t>Pago 10</t>
  </si>
  <si>
    <t>Pago 11</t>
  </si>
  <si>
    <t>Pago 12</t>
  </si>
  <si>
    <t>Pago 13</t>
  </si>
  <si>
    <t>Pago 14</t>
  </si>
  <si>
    <t>Pago 15</t>
  </si>
  <si>
    <t>Pago 16</t>
  </si>
  <si>
    <t>Pago 17</t>
  </si>
  <si>
    <t>Pago 18</t>
  </si>
  <si>
    <t>Pago 19</t>
  </si>
  <si>
    <t>Pago 20</t>
  </si>
  <si>
    <t>Pago 21</t>
  </si>
  <si>
    <t>Pago 22</t>
  </si>
  <si>
    <t>Pago Final</t>
  </si>
  <si>
    <t>TOTAL</t>
  </si>
  <si>
    <t>%</t>
  </si>
  <si>
    <t>Número de pagos:</t>
  </si>
  <si>
    <t xml:space="preserve">02 | Firma </t>
  </si>
  <si>
    <t>Firmado y aceptado por:</t>
  </si>
  <si>
    <t xml:space="preserve">Frederic Elusma                </t>
  </si>
  <si>
    <t>Nadege Jean Louis</t>
  </si>
  <si>
    <t>Comprador:</t>
  </si>
  <si>
    <t>Vendedor:</t>
  </si>
  <si>
    <t>Firma:</t>
  </si>
  <si>
    <t>Fecha de Pago:</t>
  </si>
  <si>
    <t xml:space="preserve">Fecha: </t>
  </si>
  <si>
    <r>
      <t xml:space="preserve">ALDEA MACAO </t>
    </r>
    <r>
      <rPr>
        <b/>
        <sz val="12"/>
        <color rgb="FF4D5156"/>
        <rFont val="Raleway"/>
      </rPr>
      <t xml:space="preserve">| </t>
    </r>
    <r>
      <rPr>
        <b/>
        <sz val="12"/>
        <color theme="1"/>
        <rFont val="Raleway"/>
      </rPr>
      <t xml:space="preserve">PLAN DE PAGOS </t>
    </r>
  </si>
  <si>
    <t>01 | Plan de Pagos</t>
  </si>
  <si>
    <t>Pago 3</t>
  </si>
  <si>
    <t>35% - Reserva</t>
  </si>
  <si>
    <t>40% - Reserva</t>
  </si>
  <si>
    <t>Pre sale Plan - 2nd Stage</t>
  </si>
  <si>
    <t>Precios</t>
  </si>
  <si>
    <t>No.</t>
  </si>
  <si>
    <t>Estatus</t>
  </si>
  <si>
    <t xml:space="preserve">M2 Solar Aprox. </t>
  </si>
  <si>
    <t>Parqueos</t>
  </si>
  <si>
    <t>Tipologia</t>
  </si>
  <si>
    <t>M2 Villa Aprox.</t>
  </si>
  <si>
    <t>Disponible</t>
  </si>
  <si>
    <t>F</t>
  </si>
  <si>
    <t>E</t>
  </si>
  <si>
    <t>G</t>
  </si>
  <si>
    <t>H</t>
  </si>
  <si>
    <t>K</t>
  </si>
  <si>
    <t>Separado</t>
  </si>
  <si>
    <t>Nombre Cliente</t>
  </si>
  <si>
    <t>Tipo Villa</t>
  </si>
  <si>
    <t>Tipo Villa:</t>
  </si>
  <si>
    <t>Nombre y Apellido Comprador</t>
  </si>
  <si>
    <t>Nombre y Apellido vendedor</t>
  </si>
  <si>
    <t>Comprador 1:</t>
  </si>
  <si>
    <t>Comprador 2:</t>
  </si>
  <si>
    <t>No ID:</t>
  </si>
  <si>
    <t>Descripción:</t>
  </si>
  <si>
    <t>Pago: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</si>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</sst>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4D5156"/>
      <name val="Raleway"/>
    </font>
    <font>
      <b/>
      <sz val="12"/>
      <color theme="1"/>
      <name val="Raleway"/>
    </font>
    <font>
      <sz val="12"/>
      <color rgb="FF4D5156"/>
      <name val="Raleway"/>
    </font>
    <font>
      <sz val="8"/>
      <name val="Calibri"/>
      <family val="2"/>
      <scheme val="minor"/>
    </font>
    <font>
      <b/>
      <sz val="11"/>
      <color theme="1"/>
      <name val="Raleway"/>
    </font>
    <font>
      <sz val="11"/>
      <color theme="1"/>
      <name val="Raleway"/>
    </font>
    <font>
      <sz val="12"/>
      <color theme="1"/>
      <name val="Raleway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44" fontId="2" fillId="0" borderId="1" xfId="1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14" fontId="4" fillId="0" borderId="0" xfId="0" applyNumberFormat="1" applyFont="1" applyBorder="1" applyAlignment="1">
      <alignment vertical="center" wrapText="1"/>
    </xf>
    <xf numFmtId="0" fontId="0" fillId="2" borderId="0" xfId="0" applyFill="1" applyBorder="1"/>
    <xf numFmtId="0" fontId="6" fillId="2" borderId="0" xfId="0" applyFont="1" applyFill="1" applyBorder="1" applyAlignment="1">
      <alignment vertical="center"/>
    </xf>
    <xf numFmtId="0" fontId="0" fillId="2" borderId="0" xfId="0" applyFill="1" applyBorder="1" applyAlignment="1">
      <alignment wrapText="1"/>
    </xf>
    <xf numFmtId="9" fontId="7" fillId="2" borderId="0" xfId="0" applyNumberFormat="1" applyFont="1" applyFill="1" applyBorder="1" applyAlignment="1">
      <alignment wrapText="1"/>
    </xf>
    <xf numFmtId="8" fontId="7" fillId="2" borderId="0" xfId="0" applyNumberFormat="1" applyFont="1" applyFill="1" applyBorder="1" applyAlignment="1">
      <alignment horizontal="right" wrapText="1"/>
    </xf>
    <xf numFmtId="9" fontId="7" fillId="2" borderId="0" xfId="0" applyNumberFormat="1" applyFont="1" applyFill="1" applyBorder="1" applyAlignment="1">
      <alignment horizontal="left" wrapText="1"/>
    </xf>
    <xf numFmtId="9" fontId="0" fillId="2" borderId="0" xfId="0" applyNumberFormat="1" applyFill="1" applyBorder="1" applyAlignment="1">
      <alignment horizontal="left"/>
    </xf>
    <xf numFmtId="0" fontId="0" fillId="2" borderId="0" xfId="0" applyFill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44" fontId="4" fillId="0" borderId="1" xfId="1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left" vertic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wrapText="1"/>
    </xf>
    <xf numFmtId="0" fontId="7" fillId="2" borderId="0" xfId="0" applyFont="1" applyFill="1" applyBorder="1" applyAlignment="1">
      <alignment vertical="top" wrapText="1"/>
    </xf>
    <xf numFmtId="0" fontId="7" fillId="2" borderId="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horizontal="center" wrapText="1"/>
    </xf>
    <xf numFmtId="8" fontId="8" fillId="2" borderId="0" xfId="0" applyNumberFormat="1" applyFont="1" applyFill="1" applyBorder="1" applyAlignment="1">
      <alignment horizontal="right" wrapText="1"/>
    </xf>
    <xf numFmtId="1" fontId="8" fillId="2" borderId="0" xfId="0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wrapText="1"/>
    </xf>
    <xf numFmtId="0" fontId="4" fillId="0" borderId="1" xfId="0" applyFont="1" applyBorder="1" applyAlignment="1">
      <alignment horizontal="right" vertical="center" wrapText="1"/>
    </xf>
    <xf numFmtId="44" fontId="4" fillId="0" borderId="1" xfId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14" fontId="4" fillId="2" borderId="1" xfId="0" applyNumberFormat="1" applyFont="1" applyFill="1" applyBorder="1" applyAlignment="1">
      <alignment vertical="center" wrapText="1"/>
    </xf>
    <xf numFmtId="14" fontId="4" fillId="0" borderId="4" xfId="0" applyNumberFormat="1" applyFont="1" applyBorder="1" applyAlignment="1">
      <alignment vertical="center" wrapText="1"/>
    </xf>
    <xf numFmtId="14" fontId="4" fillId="2" borderId="0" xfId="0" applyNumberFormat="1" applyFont="1" applyFill="1" applyBorder="1" applyAlignment="1">
      <alignment vertical="center" wrapText="1"/>
    </xf>
    <xf numFmtId="0" fontId="0" fillId="0" borderId="0" xfId="0" applyBorder="1"/>
    <xf numFmtId="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1" applyFont="1" applyBorder="1" applyAlignment="1">
      <alignment horizontal="right" vertical="center" wrapText="1"/>
    </xf>
    <xf numFmtId="9" fontId="4" fillId="0" borderId="0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3594</xdr:colOff>
      <xdr:row>47</xdr:row>
      <xdr:rowOff>83268</xdr:rowOff>
    </xdr:from>
    <xdr:to>
      <xdr:col>2</xdr:col>
      <xdr:colOff>1</xdr:colOff>
      <xdr:row>47</xdr:row>
      <xdr:rowOff>128987</xdr:rowOff>
    </xdr:to>
    <xdr:sp macro="" textlink="">
      <xdr:nvSpPr>
        <xdr:cNvPr id="2" name="Forma libre: forma 1">
          <a:extLst>
            <a:ext uri="{FF2B5EF4-FFF2-40B4-BE49-F238E27FC236}">
              <a16:creationId xmlns:a16="http://schemas.microsoft.com/office/drawing/2014/main" id="{86CAA22F-96CB-4619-B007-DDA3747D1A74}"/>
            </a:ext>
          </a:extLst>
        </xdr:cNvPr>
        <xdr:cNvSpPr/>
      </xdr:nvSpPr>
      <xdr:spPr>
        <a:xfrm>
          <a:off x="613194" y="15367718"/>
          <a:ext cx="1107657" cy="45719"/>
        </a:xfrm>
        <a:custGeom>
          <a:avLst/>
          <a:gdLst/>
          <a:ahLst/>
          <a:cxnLst/>
          <a:rect l="l" t="t" r="r" b="b"/>
          <a:pathLst>
            <a:path w="2736" h="120000" extrusionOk="0">
              <a:moveTo>
                <a:pt x="0" y="0"/>
              </a:moveTo>
              <a:lnTo>
                <a:pt x="2736" y="0"/>
              </a:lnTo>
            </a:path>
          </a:pathLst>
        </a:custGeom>
        <a:noFill/>
        <a:ln w="126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endParaRPr lang="es-DO"/>
        </a:p>
      </xdr:txBody>
    </xdr:sp>
    <xdr:clientData/>
  </xdr:twoCellAnchor>
  <xdr:twoCellAnchor>
    <xdr:from>
      <xdr:col>2</xdr:col>
      <xdr:colOff>806329</xdr:colOff>
      <xdr:row>47</xdr:row>
      <xdr:rowOff>83268</xdr:rowOff>
    </xdr:from>
    <xdr:to>
      <xdr:col>4</xdr:col>
      <xdr:colOff>239621</xdr:colOff>
      <xdr:row>47</xdr:row>
      <xdr:rowOff>143773</xdr:rowOff>
    </xdr:to>
    <xdr:sp macro="" textlink="">
      <xdr:nvSpPr>
        <xdr:cNvPr id="3" name="Forma libre: forma 2">
          <a:extLst>
            <a:ext uri="{FF2B5EF4-FFF2-40B4-BE49-F238E27FC236}">
              <a16:creationId xmlns:a16="http://schemas.microsoft.com/office/drawing/2014/main" id="{CD0922EE-A98F-4719-9B23-10C572803E70}"/>
            </a:ext>
          </a:extLst>
        </xdr:cNvPr>
        <xdr:cNvSpPr/>
      </xdr:nvSpPr>
      <xdr:spPr>
        <a:xfrm>
          <a:off x="2527179" y="15367718"/>
          <a:ext cx="1395442" cy="60505"/>
        </a:xfrm>
        <a:custGeom>
          <a:avLst/>
          <a:gdLst/>
          <a:ahLst/>
          <a:cxnLst/>
          <a:rect l="l" t="t" r="r" b="b"/>
          <a:pathLst>
            <a:path w="2736" h="120000" extrusionOk="0">
              <a:moveTo>
                <a:pt x="0" y="0"/>
              </a:moveTo>
              <a:lnTo>
                <a:pt x="2736" y="0"/>
              </a:lnTo>
            </a:path>
          </a:pathLst>
        </a:custGeom>
        <a:noFill/>
        <a:ln w="126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endParaRPr lang="es-DO"/>
        </a:p>
      </xdr:txBody>
    </xdr:sp>
    <xdr:clientData/>
  </xdr:twoCellAnchor>
  <xdr:twoCellAnchor>
    <xdr:from>
      <xdr:col>4</xdr:col>
      <xdr:colOff>539150</xdr:colOff>
      <xdr:row>47</xdr:row>
      <xdr:rowOff>82280</xdr:rowOff>
    </xdr:from>
    <xdr:to>
      <xdr:col>5</xdr:col>
      <xdr:colOff>966877</xdr:colOff>
      <xdr:row>47</xdr:row>
      <xdr:rowOff>142785</xdr:rowOff>
    </xdr:to>
    <xdr:sp macro="" textlink="">
      <xdr:nvSpPr>
        <xdr:cNvPr id="4" name="Forma libre: forma 3">
          <a:extLst>
            <a:ext uri="{FF2B5EF4-FFF2-40B4-BE49-F238E27FC236}">
              <a16:creationId xmlns:a16="http://schemas.microsoft.com/office/drawing/2014/main" id="{967B5365-F03B-4A1D-BC9B-FB88F1B2550B}"/>
            </a:ext>
          </a:extLst>
        </xdr:cNvPr>
        <xdr:cNvSpPr/>
      </xdr:nvSpPr>
      <xdr:spPr>
        <a:xfrm>
          <a:off x="4292000" y="15366730"/>
          <a:ext cx="1399277" cy="60505"/>
        </a:xfrm>
        <a:custGeom>
          <a:avLst/>
          <a:gdLst/>
          <a:ahLst/>
          <a:cxnLst/>
          <a:rect l="l" t="t" r="r" b="b"/>
          <a:pathLst>
            <a:path w="2736" h="120000" extrusionOk="0">
              <a:moveTo>
                <a:pt x="0" y="0"/>
              </a:moveTo>
              <a:lnTo>
                <a:pt x="2736" y="0"/>
              </a:lnTo>
            </a:path>
          </a:pathLst>
        </a:custGeom>
        <a:noFill/>
        <a:ln w="126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endParaRPr lang="es-DO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3594</xdr:colOff>
      <xdr:row>32</xdr:row>
      <xdr:rowOff>83268</xdr:rowOff>
    </xdr:from>
    <xdr:to>
      <xdr:col>2</xdr:col>
      <xdr:colOff>1</xdr:colOff>
      <xdr:row>32</xdr:row>
      <xdr:rowOff>128987</xdr:rowOff>
    </xdr:to>
    <xdr:sp macro="" textlink="">
      <xdr:nvSpPr>
        <xdr:cNvPr id="2" name="Forma libre: forma 1">
          <a:extLst>
            <a:ext uri="{FF2B5EF4-FFF2-40B4-BE49-F238E27FC236}">
              <a16:creationId xmlns:a16="http://schemas.microsoft.com/office/drawing/2014/main" id="{EBB6E1F5-B494-4E5F-9CB0-C09ACAB62051}"/>
            </a:ext>
          </a:extLst>
        </xdr:cNvPr>
        <xdr:cNvSpPr/>
      </xdr:nvSpPr>
      <xdr:spPr>
        <a:xfrm>
          <a:off x="613194" y="14681918"/>
          <a:ext cx="1107657" cy="45719"/>
        </a:xfrm>
        <a:custGeom>
          <a:avLst/>
          <a:gdLst/>
          <a:ahLst/>
          <a:cxnLst/>
          <a:rect l="l" t="t" r="r" b="b"/>
          <a:pathLst>
            <a:path w="2736" h="120000" extrusionOk="0">
              <a:moveTo>
                <a:pt x="0" y="0"/>
              </a:moveTo>
              <a:lnTo>
                <a:pt x="2736" y="0"/>
              </a:lnTo>
            </a:path>
          </a:pathLst>
        </a:custGeom>
        <a:noFill/>
        <a:ln w="126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endParaRPr lang="es-DO"/>
        </a:p>
      </xdr:txBody>
    </xdr:sp>
    <xdr:clientData/>
  </xdr:twoCellAnchor>
  <xdr:twoCellAnchor>
    <xdr:from>
      <xdr:col>2</xdr:col>
      <xdr:colOff>806329</xdr:colOff>
      <xdr:row>32</xdr:row>
      <xdr:rowOff>83268</xdr:rowOff>
    </xdr:from>
    <xdr:to>
      <xdr:col>4</xdr:col>
      <xdr:colOff>239621</xdr:colOff>
      <xdr:row>32</xdr:row>
      <xdr:rowOff>143773</xdr:rowOff>
    </xdr:to>
    <xdr:sp macro="" textlink="">
      <xdr:nvSpPr>
        <xdr:cNvPr id="3" name="Forma libre: forma 2">
          <a:extLst>
            <a:ext uri="{FF2B5EF4-FFF2-40B4-BE49-F238E27FC236}">
              <a16:creationId xmlns:a16="http://schemas.microsoft.com/office/drawing/2014/main" id="{0C68606E-EBC3-44D0-BD35-ACDF0F9D08F1}"/>
            </a:ext>
          </a:extLst>
        </xdr:cNvPr>
        <xdr:cNvSpPr/>
      </xdr:nvSpPr>
      <xdr:spPr>
        <a:xfrm>
          <a:off x="2527179" y="14681918"/>
          <a:ext cx="1395442" cy="60505"/>
        </a:xfrm>
        <a:custGeom>
          <a:avLst/>
          <a:gdLst/>
          <a:ahLst/>
          <a:cxnLst/>
          <a:rect l="l" t="t" r="r" b="b"/>
          <a:pathLst>
            <a:path w="2736" h="120000" extrusionOk="0">
              <a:moveTo>
                <a:pt x="0" y="0"/>
              </a:moveTo>
              <a:lnTo>
                <a:pt x="2736" y="0"/>
              </a:lnTo>
            </a:path>
          </a:pathLst>
        </a:custGeom>
        <a:noFill/>
        <a:ln w="126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endParaRPr lang="es-DO"/>
        </a:p>
      </xdr:txBody>
    </xdr:sp>
    <xdr:clientData/>
  </xdr:twoCellAnchor>
  <xdr:twoCellAnchor>
    <xdr:from>
      <xdr:col>4</xdr:col>
      <xdr:colOff>539150</xdr:colOff>
      <xdr:row>32</xdr:row>
      <xdr:rowOff>83868</xdr:rowOff>
    </xdr:from>
    <xdr:to>
      <xdr:col>5</xdr:col>
      <xdr:colOff>966877</xdr:colOff>
      <xdr:row>32</xdr:row>
      <xdr:rowOff>144373</xdr:rowOff>
    </xdr:to>
    <xdr:sp macro="" textlink="">
      <xdr:nvSpPr>
        <xdr:cNvPr id="4" name="Forma libre: forma 3">
          <a:extLst>
            <a:ext uri="{FF2B5EF4-FFF2-40B4-BE49-F238E27FC236}">
              <a16:creationId xmlns:a16="http://schemas.microsoft.com/office/drawing/2014/main" id="{314CF203-3C05-4FD6-8D03-2DC48C334F29}"/>
            </a:ext>
          </a:extLst>
        </xdr:cNvPr>
        <xdr:cNvSpPr/>
      </xdr:nvSpPr>
      <xdr:spPr>
        <a:xfrm>
          <a:off x="4222150" y="14682518"/>
          <a:ext cx="1380227" cy="60505"/>
        </a:xfrm>
        <a:custGeom>
          <a:avLst/>
          <a:gdLst/>
          <a:ahLst/>
          <a:cxnLst/>
          <a:rect l="l" t="t" r="r" b="b"/>
          <a:pathLst>
            <a:path w="2736" h="120000" extrusionOk="0">
              <a:moveTo>
                <a:pt x="0" y="0"/>
              </a:moveTo>
              <a:lnTo>
                <a:pt x="2736" y="0"/>
              </a:lnTo>
            </a:path>
          </a:pathLst>
        </a:custGeom>
        <a:noFill/>
        <a:ln w="126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endParaRPr lang="es-DO"/>
        </a:p>
      </xdr:txBody>
    </xdr:sp>
    <xdr:clientData/>
  </xdr:twoCellAnchor>
  <xdr:twoCellAnchor>
    <xdr:from>
      <xdr:col>1</xdr:col>
      <xdr:colOff>3594</xdr:colOff>
      <xdr:row>32</xdr:row>
      <xdr:rowOff>83268</xdr:rowOff>
    </xdr:from>
    <xdr:to>
      <xdr:col>2</xdr:col>
      <xdr:colOff>1</xdr:colOff>
      <xdr:row>32</xdr:row>
      <xdr:rowOff>128987</xdr:rowOff>
    </xdr:to>
    <xdr:sp macro="" textlink="">
      <xdr:nvSpPr>
        <xdr:cNvPr id="5" name="Forma libre: forma 4">
          <a:extLst>
            <a:ext uri="{FF2B5EF4-FFF2-40B4-BE49-F238E27FC236}">
              <a16:creationId xmlns:a16="http://schemas.microsoft.com/office/drawing/2014/main" id="{6AD91C5C-A905-4C22-9610-D8AC3A1E30E4}"/>
            </a:ext>
          </a:extLst>
        </xdr:cNvPr>
        <xdr:cNvSpPr/>
      </xdr:nvSpPr>
      <xdr:spPr>
        <a:xfrm>
          <a:off x="613194" y="14872418"/>
          <a:ext cx="1107657" cy="45719"/>
        </a:xfrm>
        <a:custGeom>
          <a:avLst/>
          <a:gdLst/>
          <a:ahLst/>
          <a:cxnLst/>
          <a:rect l="l" t="t" r="r" b="b"/>
          <a:pathLst>
            <a:path w="2736" h="120000" extrusionOk="0">
              <a:moveTo>
                <a:pt x="0" y="0"/>
              </a:moveTo>
              <a:lnTo>
                <a:pt x="2736" y="0"/>
              </a:lnTo>
            </a:path>
          </a:pathLst>
        </a:custGeom>
        <a:noFill/>
        <a:ln w="126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endParaRPr lang="es-DO"/>
        </a:p>
      </xdr:txBody>
    </xdr:sp>
    <xdr:clientData/>
  </xdr:twoCellAnchor>
  <xdr:twoCellAnchor>
    <xdr:from>
      <xdr:col>2</xdr:col>
      <xdr:colOff>806329</xdr:colOff>
      <xdr:row>32</xdr:row>
      <xdr:rowOff>83268</xdr:rowOff>
    </xdr:from>
    <xdr:to>
      <xdr:col>4</xdr:col>
      <xdr:colOff>239621</xdr:colOff>
      <xdr:row>32</xdr:row>
      <xdr:rowOff>143773</xdr:rowOff>
    </xdr:to>
    <xdr:sp macro="" textlink="">
      <xdr:nvSpPr>
        <xdr:cNvPr id="6" name="Forma libre: forma 5">
          <a:extLst>
            <a:ext uri="{FF2B5EF4-FFF2-40B4-BE49-F238E27FC236}">
              <a16:creationId xmlns:a16="http://schemas.microsoft.com/office/drawing/2014/main" id="{7A8D8FC3-9B0F-48CC-B557-1BBC745249CA}"/>
            </a:ext>
          </a:extLst>
        </xdr:cNvPr>
        <xdr:cNvSpPr/>
      </xdr:nvSpPr>
      <xdr:spPr>
        <a:xfrm>
          <a:off x="2527179" y="14872418"/>
          <a:ext cx="1395442" cy="60505"/>
        </a:xfrm>
        <a:custGeom>
          <a:avLst/>
          <a:gdLst/>
          <a:ahLst/>
          <a:cxnLst/>
          <a:rect l="l" t="t" r="r" b="b"/>
          <a:pathLst>
            <a:path w="2736" h="120000" extrusionOk="0">
              <a:moveTo>
                <a:pt x="0" y="0"/>
              </a:moveTo>
              <a:lnTo>
                <a:pt x="2736" y="0"/>
              </a:lnTo>
            </a:path>
          </a:pathLst>
        </a:custGeom>
        <a:noFill/>
        <a:ln w="126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endParaRPr lang="es-DO"/>
        </a:p>
      </xdr:txBody>
    </xdr:sp>
    <xdr:clientData/>
  </xdr:twoCellAnchor>
  <xdr:twoCellAnchor>
    <xdr:from>
      <xdr:col>4</xdr:col>
      <xdr:colOff>539150</xdr:colOff>
      <xdr:row>32</xdr:row>
      <xdr:rowOff>82280</xdr:rowOff>
    </xdr:from>
    <xdr:to>
      <xdr:col>5</xdr:col>
      <xdr:colOff>966877</xdr:colOff>
      <xdr:row>32</xdr:row>
      <xdr:rowOff>142785</xdr:rowOff>
    </xdr:to>
    <xdr:sp macro="" textlink="">
      <xdr:nvSpPr>
        <xdr:cNvPr id="7" name="Forma libre: forma 6">
          <a:extLst>
            <a:ext uri="{FF2B5EF4-FFF2-40B4-BE49-F238E27FC236}">
              <a16:creationId xmlns:a16="http://schemas.microsoft.com/office/drawing/2014/main" id="{C12168AA-AE67-48C7-84E0-11E28B548642}"/>
            </a:ext>
          </a:extLst>
        </xdr:cNvPr>
        <xdr:cNvSpPr/>
      </xdr:nvSpPr>
      <xdr:spPr>
        <a:xfrm>
          <a:off x="4222150" y="14871430"/>
          <a:ext cx="1380227" cy="60505"/>
        </a:xfrm>
        <a:custGeom>
          <a:avLst/>
          <a:gdLst/>
          <a:ahLst/>
          <a:cxnLst/>
          <a:rect l="l" t="t" r="r" b="b"/>
          <a:pathLst>
            <a:path w="2736" h="120000" extrusionOk="0">
              <a:moveTo>
                <a:pt x="0" y="0"/>
              </a:moveTo>
              <a:lnTo>
                <a:pt x="2736" y="0"/>
              </a:lnTo>
            </a:path>
          </a:pathLst>
        </a:custGeom>
        <a:noFill/>
        <a:ln w="126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endParaRPr lang="es-DO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3594</xdr:colOff>
      <xdr:row>47</xdr:row>
      <xdr:rowOff>83268</xdr:rowOff>
    </xdr:from>
    <xdr:to>
      <xdr:col>2</xdr:col>
      <xdr:colOff>1</xdr:colOff>
      <xdr:row>47</xdr:row>
      <xdr:rowOff>128987</xdr:rowOff>
    </xdr:to>
    <xdr:sp macro="" textlink="">
      <xdr:nvSpPr>
        <xdr:cNvPr id="2" name="Forma libre: forma 1">
          <a:extLst>
            <a:ext uri="{FF2B5EF4-FFF2-40B4-BE49-F238E27FC236}">
              <a16:creationId xmlns:a16="http://schemas.microsoft.com/office/drawing/2014/main" id="{DCCF52C1-6CA5-191A-249B-A2390F83AD4C}"/>
            </a:ext>
          </a:extLst>
        </xdr:cNvPr>
        <xdr:cNvSpPr/>
      </xdr:nvSpPr>
      <xdr:spPr>
        <a:xfrm>
          <a:off x="614632" y="14448645"/>
          <a:ext cx="1110652" cy="45719"/>
        </a:xfrm>
        <a:custGeom>
          <a:avLst/>
          <a:gdLst/>
          <a:ahLst/>
          <a:cxnLst/>
          <a:rect l="l" t="t" r="r" b="b"/>
          <a:pathLst>
            <a:path w="2736" h="120000" extrusionOk="0">
              <a:moveTo>
                <a:pt x="0" y="0"/>
              </a:moveTo>
              <a:lnTo>
                <a:pt x="2736" y="0"/>
              </a:lnTo>
            </a:path>
          </a:pathLst>
        </a:custGeom>
        <a:noFill/>
        <a:ln w="126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endParaRPr lang="es-DO"/>
        </a:p>
      </xdr:txBody>
    </xdr:sp>
    <xdr:clientData/>
  </xdr:twoCellAnchor>
  <xdr:twoCellAnchor>
    <xdr:from>
      <xdr:col>2</xdr:col>
      <xdr:colOff>806329</xdr:colOff>
      <xdr:row>47</xdr:row>
      <xdr:rowOff>83268</xdr:rowOff>
    </xdr:from>
    <xdr:to>
      <xdr:col>4</xdr:col>
      <xdr:colOff>239621</xdr:colOff>
      <xdr:row>47</xdr:row>
      <xdr:rowOff>143773</xdr:rowOff>
    </xdr:to>
    <xdr:sp macro="" textlink="">
      <xdr:nvSpPr>
        <xdr:cNvPr id="5" name="Forma libre: forma 4">
          <a:extLst>
            <a:ext uri="{FF2B5EF4-FFF2-40B4-BE49-F238E27FC236}">
              <a16:creationId xmlns:a16="http://schemas.microsoft.com/office/drawing/2014/main" id="{4C411F71-3A13-4433-B644-E1AD4DEDD364}"/>
            </a:ext>
          </a:extLst>
        </xdr:cNvPr>
        <xdr:cNvSpPr/>
      </xdr:nvSpPr>
      <xdr:spPr>
        <a:xfrm>
          <a:off x="2531612" y="14448645"/>
          <a:ext cx="1386217" cy="60505"/>
        </a:xfrm>
        <a:custGeom>
          <a:avLst/>
          <a:gdLst/>
          <a:ahLst/>
          <a:cxnLst/>
          <a:rect l="l" t="t" r="r" b="b"/>
          <a:pathLst>
            <a:path w="2736" h="120000" extrusionOk="0">
              <a:moveTo>
                <a:pt x="0" y="0"/>
              </a:moveTo>
              <a:lnTo>
                <a:pt x="2736" y="0"/>
              </a:lnTo>
            </a:path>
          </a:pathLst>
        </a:custGeom>
        <a:noFill/>
        <a:ln w="126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endParaRPr lang="es-DO"/>
        </a:p>
      </xdr:txBody>
    </xdr:sp>
    <xdr:clientData/>
  </xdr:twoCellAnchor>
  <xdr:twoCellAnchor>
    <xdr:from>
      <xdr:col>4</xdr:col>
      <xdr:colOff>539150</xdr:colOff>
      <xdr:row>47</xdr:row>
      <xdr:rowOff>83868</xdr:rowOff>
    </xdr:from>
    <xdr:to>
      <xdr:col>5</xdr:col>
      <xdr:colOff>966877</xdr:colOff>
      <xdr:row>47</xdr:row>
      <xdr:rowOff>144373</xdr:rowOff>
    </xdr:to>
    <xdr:sp macro="" textlink="">
      <xdr:nvSpPr>
        <xdr:cNvPr id="6" name="Forma libre: forma 5">
          <a:extLst>
            <a:ext uri="{FF2B5EF4-FFF2-40B4-BE49-F238E27FC236}">
              <a16:creationId xmlns:a16="http://schemas.microsoft.com/office/drawing/2014/main" id="{BCA27CFA-2BF4-4E18-9D40-5D3CD6D3B48C}"/>
            </a:ext>
          </a:extLst>
        </xdr:cNvPr>
        <xdr:cNvSpPr/>
      </xdr:nvSpPr>
      <xdr:spPr>
        <a:xfrm>
          <a:off x="4217358" y="14449245"/>
          <a:ext cx="1386217" cy="60505"/>
        </a:xfrm>
        <a:custGeom>
          <a:avLst/>
          <a:gdLst/>
          <a:ahLst/>
          <a:cxnLst/>
          <a:rect l="l" t="t" r="r" b="b"/>
          <a:pathLst>
            <a:path w="2736" h="120000" extrusionOk="0">
              <a:moveTo>
                <a:pt x="0" y="0"/>
              </a:moveTo>
              <a:lnTo>
                <a:pt x="2736" y="0"/>
              </a:lnTo>
            </a:path>
          </a:pathLst>
        </a:custGeom>
        <a:noFill/>
        <a:ln w="126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endParaRPr lang="es-DO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3594</xdr:colOff>
      <xdr:row>47</xdr:row>
      <xdr:rowOff>83268</xdr:rowOff>
    </xdr:from>
    <xdr:to>
      <xdr:col>2</xdr:col>
      <xdr:colOff>1</xdr:colOff>
      <xdr:row>47</xdr:row>
      <xdr:rowOff>128987</xdr:rowOff>
    </xdr:to>
    <xdr:sp macro="" textlink="">
      <xdr:nvSpPr>
        <xdr:cNvPr id="2" name="Forma libre: forma 1">
          <a:extLst>
            <a:ext uri="{FF2B5EF4-FFF2-40B4-BE49-F238E27FC236}">
              <a16:creationId xmlns:a16="http://schemas.microsoft.com/office/drawing/2014/main" id="{55BFB59D-A06F-4155-9F44-53E56B23FAE2}"/>
            </a:ext>
          </a:extLst>
        </xdr:cNvPr>
        <xdr:cNvSpPr/>
      </xdr:nvSpPr>
      <xdr:spPr>
        <a:xfrm>
          <a:off x="613194" y="14739068"/>
          <a:ext cx="1107657" cy="45719"/>
        </a:xfrm>
        <a:custGeom>
          <a:avLst/>
          <a:gdLst/>
          <a:ahLst/>
          <a:cxnLst/>
          <a:rect l="l" t="t" r="r" b="b"/>
          <a:pathLst>
            <a:path w="2736" h="120000" extrusionOk="0">
              <a:moveTo>
                <a:pt x="0" y="0"/>
              </a:moveTo>
              <a:lnTo>
                <a:pt x="2736" y="0"/>
              </a:lnTo>
            </a:path>
          </a:pathLst>
        </a:custGeom>
        <a:noFill/>
        <a:ln w="126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endParaRPr lang="es-DO"/>
        </a:p>
      </xdr:txBody>
    </xdr:sp>
    <xdr:clientData/>
  </xdr:twoCellAnchor>
  <xdr:twoCellAnchor>
    <xdr:from>
      <xdr:col>2</xdr:col>
      <xdr:colOff>806329</xdr:colOff>
      <xdr:row>47</xdr:row>
      <xdr:rowOff>83268</xdr:rowOff>
    </xdr:from>
    <xdr:to>
      <xdr:col>4</xdr:col>
      <xdr:colOff>239621</xdr:colOff>
      <xdr:row>47</xdr:row>
      <xdr:rowOff>143773</xdr:rowOff>
    </xdr:to>
    <xdr:sp macro="" textlink="">
      <xdr:nvSpPr>
        <xdr:cNvPr id="3" name="Forma libre: forma 2">
          <a:extLst>
            <a:ext uri="{FF2B5EF4-FFF2-40B4-BE49-F238E27FC236}">
              <a16:creationId xmlns:a16="http://schemas.microsoft.com/office/drawing/2014/main" id="{92040CE4-7CFE-4FDC-9833-63DAC68490D2}"/>
            </a:ext>
          </a:extLst>
        </xdr:cNvPr>
        <xdr:cNvSpPr/>
      </xdr:nvSpPr>
      <xdr:spPr>
        <a:xfrm>
          <a:off x="2527179" y="14739068"/>
          <a:ext cx="1395442" cy="60505"/>
        </a:xfrm>
        <a:custGeom>
          <a:avLst/>
          <a:gdLst/>
          <a:ahLst/>
          <a:cxnLst/>
          <a:rect l="l" t="t" r="r" b="b"/>
          <a:pathLst>
            <a:path w="2736" h="120000" extrusionOk="0">
              <a:moveTo>
                <a:pt x="0" y="0"/>
              </a:moveTo>
              <a:lnTo>
                <a:pt x="2736" y="0"/>
              </a:lnTo>
            </a:path>
          </a:pathLst>
        </a:custGeom>
        <a:noFill/>
        <a:ln w="126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endParaRPr lang="es-DO"/>
        </a:p>
      </xdr:txBody>
    </xdr:sp>
    <xdr:clientData/>
  </xdr:twoCellAnchor>
  <xdr:twoCellAnchor>
    <xdr:from>
      <xdr:col>4</xdr:col>
      <xdr:colOff>539150</xdr:colOff>
      <xdr:row>47</xdr:row>
      <xdr:rowOff>83868</xdr:rowOff>
    </xdr:from>
    <xdr:to>
      <xdr:col>5</xdr:col>
      <xdr:colOff>966877</xdr:colOff>
      <xdr:row>47</xdr:row>
      <xdr:rowOff>144373</xdr:rowOff>
    </xdr:to>
    <xdr:sp macro="" textlink="">
      <xdr:nvSpPr>
        <xdr:cNvPr id="4" name="Forma libre: forma 3">
          <a:extLst>
            <a:ext uri="{FF2B5EF4-FFF2-40B4-BE49-F238E27FC236}">
              <a16:creationId xmlns:a16="http://schemas.microsoft.com/office/drawing/2014/main" id="{BD2177B6-83E4-4C29-844D-8EB041C7650D}"/>
            </a:ext>
          </a:extLst>
        </xdr:cNvPr>
        <xdr:cNvSpPr/>
      </xdr:nvSpPr>
      <xdr:spPr>
        <a:xfrm>
          <a:off x="4222150" y="14739668"/>
          <a:ext cx="1380227" cy="60505"/>
        </a:xfrm>
        <a:custGeom>
          <a:avLst/>
          <a:gdLst/>
          <a:ahLst/>
          <a:cxnLst/>
          <a:rect l="l" t="t" r="r" b="b"/>
          <a:pathLst>
            <a:path w="2736" h="120000" extrusionOk="0">
              <a:moveTo>
                <a:pt x="0" y="0"/>
              </a:moveTo>
              <a:lnTo>
                <a:pt x="2736" y="0"/>
              </a:lnTo>
            </a:path>
          </a:pathLst>
        </a:custGeom>
        <a:noFill/>
        <a:ln w="126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endParaRPr lang="es-DO"/>
        </a:p>
      </xdr:txBody>
    </xdr:sp>
    <xdr:clientData/>
  </xdr:twoCellAnchor>
  <xdr:twoCellAnchor>
    <xdr:from>
      <xdr:col>1</xdr:col>
      <xdr:colOff>3594</xdr:colOff>
      <xdr:row>47</xdr:row>
      <xdr:rowOff>83268</xdr:rowOff>
    </xdr:from>
    <xdr:to>
      <xdr:col>2</xdr:col>
      <xdr:colOff>1</xdr:colOff>
      <xdr:row>47</xdr:row>
      <xdr:rowOff>128987</xdr:rowOff>
    </xdr:to>
    <xdr:sp macro="" textlink="">
      <xdr:nvSpPr>
        <xdr:cNvPr id="5" name="Forma libre: forma 4">
          <a:extLst>
            <a:ext uri="{FF2B5EF4-FFF2-40B4-BE49-F238E27FC236}">
              <a16:creationId xmlns:a16="http://schemas.microsoft.com/office/drawing/2014/main" id="{D8F11494-07CB-47B1-AEDF-A41CA7ECD5E8}"/>
            </a:ext>
          </a:extLst>
        </xdr:cNvPr>
        <xdr:cNvSpPr/>
      </xdr:nvSpPr>
      <xdr:spPr>
        <a:xfrm>
          <a:off x="613194" y="11221168"/>
          <a:ext cx="1107657" cy="45719"/>
        </a:xfrm>
        <a:custGeom>
          <a:avLst/>
          <a:gdLst/>
          <a:ahLst/>
          <a:cxnLst/>
          <a:rect l="l" t="t" r="r" b="b"/>
          <a:pathLst>
            <a:path w="2736" h="120000" extrusionOk="0">
              <a:moveTo>
                <a:pt x="0" y="0"/>
              </a:moveTo>
              <a:lnTo>
                <a:pt x="2736" y="0"/>
              </a:lnTo>
            </a:path>
          </a:pathLst>
        </a:custGeom>
        <a:noFill/>
        <a:ln w="126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endParaRPr lang="es-DO"/>
        </a:p>
      </xdr:txBody>
    </xdr:sp>
    <xdr:clientData/>
  </xdr:twoCellAnchor>
  <xdr:twoCellAnchor>
    <xdr:from>
      <xdr:col>2</xdr:col>
      <xdr:colOff>806329</xdr:colOff>
      <xdr:row>47</xdr:row>
      <xdr:rowOff>83268</xdr:rowOff>
    </xdr:from>
    <xdr:to>
      <xdr:col>4</xdr:col>
      <xdr:colOff>239621</xdr:colOff>
      <xdr:row>47</xdr:row>
      <xdr:rowOff>143773</xdr:rowOff>
    </xdr:to>
    <xdr:sp macro="" textlink="">
      <xdr:nvSpPr>
        <xdr:cNvPr id="6" name="Forma libre: forma 5">
          <a:extLst>
            <a:ext uri="{FF2B5EF4-FFF2-40B4-BE49-F238E27FC236}">
              <a16:creationId xmlns:a16="http://schemas.microsoft.com/office/drawing/2014/main" id="{762A9C37-E826-4CF7-98BD-746D2BDE2426}"/>
            </a:ext>
          </a:extLst>
        </xdr:cNvPr>
        <xdr:cNvSpPr/>
      </xdr:nvSpPr>
      <xdr:spPr>
        <a:xfrm>
          <a:off x="2527179" y="11221168"/>
          <a:ext cx="1395442" cy="60505"/>
        </a:xfrm>
        <a:custGeom>
          <a:avLst/>
          <a:gdLst/>
          <a:ahLst/>
          <a:cxnLst/>
          <a:rect l="l" t="t" r="r" b="b"/>
          <a:pathLst>
            <a:path w="2736" h="120000" extrusionOk="0">
              <a:moveTo>
                <a:pt x="0" y="0"/>
              </a:moveTo>
              <a:lnTo>
                <a:pt x="2736" y="0"/>
              </a:lnTo>
            </a:path>
          </a:pathLst>
        </a:custGeom>
        <a:noFill/>
        <a:ln w="126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endParaRPr lang="es-DO"/>
        </a:p>
      </xdr:txBody>
    </xdr:sp>
    <xdr:clientData/>
  </xdr:twoCellAnchor>
  <xdr:twoCellAnchor>
    <xdr:from>
      <xdr:col>4</xdr:col>
      <xdr:colOff>539150</xdr:colOff>
      <xdr:row>47</xdr:row>
      <xdr:rowOff>83868</xdr:rowOff>
    </xdr:from>
    <xdr:to>
      <xdr:col>5</xdr:col>
      <xdr:colOff>966877</xdr:colOff>
      <xdr:row>47</xdr:row>
      <xdr:rowOff>144373</xdr:rowOff>
    </xdr:to>
    <xdr:sp macro="" textlink="">
      <xdr:nvSpPr>
        <xdr:cNvPr id="7" name="Forma libre: forma 6">
          <a:extLst>
            <a:ext uri="{FF2B5EF4-FFF2-40B4-BE49-F238E27FC236}">
              <a16:creationId xmlns:a16="http://schemas.microsoft.com/office/drawing/2014/main" id="{172ADC4D-DBBB-4FEA-82D8-188BDFA4ACFB}"/>
            </a:ext>
          </a:extLst>
        </xdr:cNvPr>
        <xdr:cNvSpPr/>
      </xdr:nvSpPr>
      <xdr:spPr>
        <a:xfrm>
          <a:off x="4222150" y="11221768"/>
          <a:ext cx="1380227" cy="60505"/>
        </a:xfrm>
        <a:custGeom>
          <a:avLst/>
          <a:gdLst/>
          <a:ahLst/>
          <a:cxnLst/>
          <a:rect l="l" t="t" r="r" b="b"/>
          <a:pathLst>
            <a:path w="2736" h="120000" extrusionOk="0">
              <a:moveTo>
                <a:pt x="0" y="0"/>
              </a:moveTo>
              <a:lnTo>
                <a:pt x="2736" y="0"/>
              </a:lnTo>
            </a:path>
          </a:pathLst>
        </a:custGeom>
        <a:noFill/>
        <a:ln w="126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endParaRPr lang="es-DO"/>
        </a:p>
      </xdr:txBody>
    </xdr:sp>
    <xdr:clientData/>
  </xdr:twoCellAnchor>
  <xdr:twoCellAnchor>
    <xdr:from>
      <xdr:col>1</xdr:col>
      <xdr:colOff>3594</xdr:colOff>
      <xdr:row>47</xdr:row>
      <xdr:rowOff>83268</xdr:rowOff>
    </xdr:from>
    <xdr:to>
      <xdr:col>2</xdr:col>
      <xdr:colOff>1</xdr:colOff>
      <xdr:row>47</xdr:row>
      <xdr:rowOff>128987</xdr:rowOff>
    </xdr:to>
    <xdr:sp macro="" textlink="">
      <xdr:nvSpPr>
        <xdr:cNvPr id="8" name="Forma libre: forma 7">
          <a:extLst>
            <a:ext uri="{FF2B5EF4-FFF2-40B4-BE49-F238E27FC236}">
              <a16:creationId xmlns:a16="http://schemas.microsoft.com/office/drawing/2014/main" id="{99EA2F14-D72E-4962-B8FE-26C4A0E9996F}"/>
            </a:ext>
          </a:extLst>
        </xdr:cNvPr>
        <xdr:cNvSpPr/>
      </xdr:nvSpPr>
      <xdr:spPr>
        <a:xfrm>
          <a:off x="613194" y="11221168"/>
          <a:ext cx="1107657" cy="45719"/>
        </a:xfrm>
        <a:custGeom>
          <a:avLst/>
          <a:gdLst/>
          <a:ahLst/>
          <a:cxnLst/>
          <a:rect l="l" t="t" r="r" b="b"/>
          <a:pathLst>
            <a:path w="2736" h="120000" extrusionOk="0">
              <a:moveTo>
                <a:pt x="0" y="0"/>
              </a:moveTo>
              <a:lnTo>
                <a:pt x="2736" y="0"/>
              </a:lnTo>
            </a:path>
          </a:pathLst>
        </a:custGeom>
        <a:noFill/>
        <a:ln w="126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endParaRPr lang="es-DO"/>
        </a:p>
      </xdr:txBody>
    </xdr:sp>
    <xdr:clientData/>
  </xdr:twoCellAnchor>
  <xdr:twoCellAnchor>
    <xdr:from>
      <xdr:col>2</xdr:col>
      <xdr:colOff>806329</xdr:colOff>
      <xdr:row>47</xdr:row>
      <xdr:rowOff>83268</xdr:rowOff>
    </xdr:from>
    <xdr:to>
      <xdr:col>4</xdr:col>
      <xdr:colOff>239621</xdr:colOff>
      <xdr:row>47</xdr:row>
      <xdr:rowOff>143773</xdr:rowOff>
    </xdr:to>
    <xdr:sp macro="" textlink="">
      <xdr:nvSpPr>
        <xdr:cNvPr id="9" name="Forma libre: forma 8">
          <a:extLst>
            <a:ext uri="{FF2B5EF4-FFF2-40B4-BE49-F238E27FC236}">
              <a16:creationId xmlns:a16="http://schemas.microsoft.com/office/drawing/2014/main" id="{C015AA5E-4980-4AEF-91E0-10613CF532C2}"/>
            </a:ext>
          </a:extLst>
        </xdr:cNvPr>
        <xdr:cNvSpPr/>
      </xdr:nvSpPr>
      <xdr:spPr>
        <a:xfrm>
          <a:off x="2527179" y="11221168"/>
          <a:ext cx="1395442" cy="60505"/>
        </a:xfrm>
        <a:custGeom>
          <a:avLst/>
          <a:gdLst/>
          <a:ahLst/>
          <a:cxnLst/>
          <a:rect l="l" t="t" r="r" b="b"/>
          <a:pathLst>
            <a:path w="2736" h="120000" extrusionOk="0">
              <a:moveTo>
                <a:pt x="0" y="0"/>
              </a:moveTo>
              <a:lnTo>
                <a:pt x="2736" y="0"/>
              </a:lnTo>
            </a:path>
          </a:pathLst>
        </a:custGeom>
        <a:noFill/>
        <a:ln w="126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endParaRPr lang="es-DO"/>
        </a:p>
      </xdr:txBody>
    </xdr:sp>
    <xdr:clientData/>
  </xdr:twoCellAnchor>
  <xdr:twoCellAnchor>
    <xdr:from>
      <xdr:col>4</xdr:col>
      <xdr:colOff>539150</xdr:colOff>
      <xdr:row>47</xdr:row>
      <xdr:rowOff>82280</xdr:rowOff>
    </xdr:from>
    <xdr:to>
      <xdr:col>5</xdr:col>
      <xdr:colOff>966877</xdr:colOff>
      <xdr:row>47</xdr:row>
      <xdr:rowOff>142785</xdr:rowOff>
    </xdr:to>
    <xdr:sp macro="" textlink="">
      <xdr:nvSpPr>
        <xdr:cNvPr id="10" name="Forma libre: forma 9">
          <a:extLst>
            <a:ext uri="{FF2B5EF4-FFF2-40B4-BE49-F238E27FC236}">
              <a16:creationId xmlns:a16="http://schemas.microsoft.com/office/drawing/2014/main" id="{9F302B8A-B1DA-4304-97ED-8BD5FB604123}"/>
            </a:ext>
          </a:extLst>
        </xdr:cNvPr>
        <xdr:cNvSpPr/>
      </xdr:nvSpPr>
      <xdr:spPr>
        <a:xfrm>
          <a:off x="4222150" y="11220180"/>
          <a:ext cx="1380227" cy="60505"/>
        </a:xfrm>
        <a:custGeom>
          <a:avLst/>
          <a:gdLst/>
          <a:ahLst/>
          <a:cxnLst/>
          <a:rect l="l" t="t" r="r" b="b"/>
          <a:pathLst>
            <a:path w="2736" h="120000" extrusionOk="0">
              <a:moveTo>
                <a:pt x="0" y="0"/>
              </a:moveTo>
              <a:lnTo>
                <a:pt x="2736" y="0"/>
              </a:lnTo>
            </a:path>
          </a:pathLst>
        </a:custGeom>
        <a:noFill/>
        <a:ln w="126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endParaRPr lang="es-DO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3594</xdr:colOff>
      <xdr:row>47</xdr:row>
      <xdr:rowOff>83268</xdr:rowOff>
    </xdr:from>
    <xdr:to>
      <xdr:col>2</xdr:col>
      <xdr:colOff>1</xdr:colOff>
      <xdr:row>47</xdr:row>
      <xdr:rowOff>128987</xdr:rowOff>
    </xdr:to>
    <xdr:sp macro="" textlink="">
      <xdr:nvSpPr>
        <xdr:cNvPr id="2" name="Forma libre: forma 1">
          <a:extLst>
            <a:ext uri="{FF2B5EF4-FFF2-40B4-BE49-F238E27FC236}">
              <a16:creationId xmlns:a16="http://schemas.microsoft.com/office/drawing/2014/main" id="{64CDC3FC-D2AF-466F-9DB1-536E80E6596A}"/>
            </a:ext>
          </a:extLst>
        </xdr:cNvPr>
        <xdr:cNvSpPr/>
      </xdr:nvSpPr>
      <xdr:spPr>
        <a:xfrm>
          <a:off x="613194" y="14681918"/>
          <a:ext cx="1107657" cy="45719"/>
        </a:xfrm>
        <a:custGeom>
          <a:avLst/>
          <a:gdLst/>
          <a:ahLst/>
          <a:cxnLst/>
          <a:rect l="l" t="t" r="r" b="b"/>
          <a:pathLst>
            <a:path w="2736" h="120000" extrusionOk="0">
              <a:moveTo>
                <a:pt x="0" y="0"/>
              </a:moveTo>
              <a:lnTo>
                <a:pt x="2736" y="0"/>
              </a:lnTo>
            </a:path>
          </a:pathLst>
        </a:custGeom>
        <a:noFill/>
        <a:ln w="126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endParaRPr lang="es-DO"/>
        </a:p>
      </xdr:txBody>
    </xdr:sp>
    <xdr:clientData/>
  </xdr:twoCellAnchor>
  <xdr:twoCellAnchor>
    <xdr:from>
      <xdr:col>2</xdr:col>
      <xdr:colOff>806329</xdr:colOff>
      <xdr:row>47</xdr:row>
      <xdr:rowOff>83268</xdr:rowOff>
    </xdr:from>
    <xdr:to>
      <xdr:col>4</xdr:col>
      <xdr:colOff>239621</xdr:colOff>
      <xdr:row>47</xdr:row>
      <xdr:rowOff>143773</xdr:rowOff>
    </xdr:to>
    <xdr:sp macro="" textlink="">
      <xdr:nvSpPr>
        <xdr:cNvPr id="3" name="Forma libre: forma 2">
          <a:extLst>
            <a:ext uri="{FF2B5EF4-FFF2-40B4-BE49-F238E27FC236}">
              <a16:creationId xmlns:a16="http://schemas.microsoft.com/office/drawing/2014/main" id="{05EC27DA-D43C-421B-B54F-64DD430AC43A}"/>
            </a:ext>
          </a:extLst>
        </xdr:cNvPr>
        <xdr:cNvSpPr/>
      </xdr:nvSpPr>
      <xdr:spPr>
        <a:xfrm>
          <a:off x="2527179" y="14681918"/>
          <a:ext cx="1395442" cy="60505"/>
        </a:xfrm>
        <a:custGeom>
          <a:avLst/>
          <a:gdLst/>
          <a:ahLst/>
          <a:cxnLst/>
          <a:rect l="l" t="t" r="r" b="b"/>
          <a:pathLst>
            <a:path w="2736" h="120000" extrusionOk="0">
              <a:moveTo>
                <a:pt x="0" y="0"/>
              </a:moveTo>
              <a:lnTo>
                <a:pt x="2736" y="0"/>
              </a:lnTo>
            </a:path>
          </a:pathLst>
        </a:custGeom>
        <a:noFill/>
        <a:ln w="126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endParaRPr lang="es-DO"/>
        </a:p>
      </xdr:txBody>
    </xdr:sp>
    <xdr:clientData/>
  </xdr:twoCellAnchor>
  <xdr:twoCellAnchor>
    <xdr:from>
      <xdr:col>4</xdr:col>
      <xdr:colOff>539150</xdr:colOff>
      <xdr:row>47</xdr:row>
      <xdr:rowOff>83868</xdr:rowOff>
    </xdr:from>
    <xdr:to>
      <xdr:col>5</xdr:col>
      <xdr:colOff>966877</xdr:colOff>
      <xdr:row>47</xdr:row>
      <xdr:rowOff>144373</xdr:rowOff>
    </xdr:to>
    <xdr:sp macro="" textlink="">
      <xdr:nvSpPr>
        <xdr:cNvPr id="4" name="Forma libre: forma 3">
          <a:extLst>
            <a:ext uri="{FF2B5EF4-FFF2-40B4-BE49-F238E27FC236}">
              <a16:creationId xmlns:a16="http://schemas.microsoft.com/office/drawing/2014/main" id="{E0BADD85-E6B0-4924-903C-50C132279E5C}"/>
            </a:ext>
          </a:extLst>
        </xdr:cNvPr>
        <xdr:cNvSpPr/>
      </xdr:nvSpPr>
      <xdr:spPr>
        <a:xfrm>
          <a:off x="4222150" y="14682518"/>
          <a:ext cx="1380227" cy="60505"/>
        </a:xfrm>
        <a:custGeom>
          <a:avLst/>
          <a:gdLst/>
          <a:ahLst/>
          <a:cxnLst/>
          <a:rect l="l" t="t" r="r" b="b"/>
          <a:pathLst>
            <a:path w="2736" h="120000" extrusionOk="0">
              <a:moveTo>
                <a:pt x="0" y="0"/>
              </a:moveTo>
              <a:lnTo>
                <a:pt x="2736" y="0"/>
              </a:lnTo>
            </a:path>
          </a:pathLst>
        </a:custGeom>
        <a:noFill/>
        <a:ln w="126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endParaRPr lang="es-DO"/>
        </a:p>
      </xdr:txBody>
    </xdr:sp>
    <xdr:clientData/>
  </xdr:twoCellAnchor>
  <xdr:twoCellAnchor>
    <xdr:from>
      <xdr:col>1</xdr:col>
      <xdr:colOff>3594</xdr:colOff>
      <xdr:row>47</xdr:row>
      <xdr:rowOff>83268</xdr:rowOff>
    </xdr:from>
    <xdr:to>
      <xdr:col>2</xdr:col>
      <xdr:colOff>1</xdr:colOff>
      <xdr:row>47</xdr:row>
      <xdr:rowOff>128987</xdr:rowOff>
    </xdr:to>
    <xdr:sp macro="" textlink="">
      <xdr:nvSpPr>
        <xdr:cNvPr id="5" name="Forma libre: forma 4">
          <a:extLst>
            <a:ext uri="{FF2B5EF4-FFF2-40B4-BE49-F238E27FC236}">
              <a16:creationId xmlns:a16="http://schemas.microsoft.com/office/drawing/2014/main" id="{3E5F251E-D803-4270-AC8E-616F4458C6BC}"/>
            </a:ext>
          </a:extLst>
        </xdr:cNvPr>
        <xdr:cNvSpPr/>
      </xdr:nvSpPr>
      <xdr:spPr>
        <a:xfrm>
          <a:off x="613194" y="14745418"/>
          <a:ext cx="1107657" cy="45719"/>
        </a:xfrm>
        <a:custGeom>
          <a:avLst/>
          <a:gdLst/>
          <a:ahLst/>
          <a:cxnLst/>
          <a:rect l="l" t="t" r="r" b="b"/>
          <a:pathLst>
            <a:path w="2736" h="120000" extrusionOk="0">
              <a:moveTo>
                <a:pt x="0" y="0"/>
              </a:moveTo>
              <a:lnTo>
                <a:pt x="2736" y="0"/>
              </a:lnTo>
            </a:path>
          </a:pathLst>
        </a:custGeom>
        <a:noFill/>
        <a:ln w="126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endParaRPr lang="es-DO"/>
        </a:p>
      </xdr:txBody>
    </xdr:sp>
    <xdr:clientData/>
  </xdr:twoCellAnchor>
  <xdr:twoCellAnchor>
    <xdr:from>
      <xdr:col>2</xdr:col>
      <xdr:colOff>806329</xdr:colOff>
      <xdr:row>47</xdr:row>
      <xdr:rowOff>83268</xdr:rowOff>
    </xdr:from>
    <xdr:to>
      <xdr:col>4</xdr:col>
      <xdr:colOff>239621</xdr:colOff>
      <xdr:row>47</xdr:row>
      <xdr:rowOff>143773</xdr:rowOff>
    </xdr:to>
    <xdr:sp macro="" textlink="">
      <xdr:nvSpPr>
        <xdr:cNvPr id="6" name="Forma libre: forma 5">
          <a:extLst>
            <a:ext uri="{FF2B5EF4-FFF2-40B4-BE49-F238E27FC236}">
              <a16:creationId xmlns:a16="http://schemas.microsoft.com/office/drawing/2014/main" id="{643B8FEF-AA72-464A-BD28-9519B6317917}"/>
            </a:ext>
          </a:extLst>
        </xdr:cNvPr>
        <xdr:cNvSpPr/>
      </xdr:nvSpPr>
      <xdr:spPr>
        <a:xfrm>
          <a:off x="2527179" y="14745418"/>
          <a:ext cx="1395442" cy="60505"/>
        </a:xfrm>
        <a:custGeom>
          <a:avLst/>
          <a:gdLst/>
          <a:ahLst/>
          <a:cxnLst/>
          <a:rect l="l" t="t" r="r" b="b"/>
          <a:pathLst>
            <a:path w="2736" h="120000" extrusionOk="0">
              <a:moveTo>
                <a:pt x="0" y="0"/>
              </a:moveTo>
              <a:lnTo>
                <a:pt x="2736" y="0"/>
              </a:lnTo>
            </a:path>
          </a:pathLst>
        </a:custGeom>
        <a:noFill/>
        <a:ln w="126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endParaRPr lang="es-DO"/>
        </a:p>
      </xdr:txBody>
    </xdr:sp>
    <xdr:clientData/>
  </xdr:twoCellAnchor>
  <xdr:twoCellAnchor>
    <xdr:from>
      <xdr:col>4</xdr:col>
      <xdr:colOff>539150</xdr:colOff>
      <xdr:row>47</xdr:row>
      <xdr:rowOff>83868</xdr:rowOff>
    </xdr:from>
    <xdr:to>
      <xdr:col>5</xdr:col>
      <xdr:colOff>966877</xdr:colOff>
      <xdr:row>47</xdr:row>
      <xdr:rowOff>144373</xdr:rowOff>
    </xdr:to>
    <xdr:sp macro="" textlink="">
      <xdr:nvSpPr>
        <xdr:cNvPr id="7" name="Forma libre: forma 6">
          <a:extLst>
            <a:ext uri="{FF2B5EF4-FFF2-40B4-BE49-F238E27FC236}">
              <a16:creationId xmlns:a16="http://schemas.microsoft.com/office/drawing/2014/main" id="{F7C02EAA-2EC0-45DD-9DD9-70B97A25074C}"/>
            </a:ext>
          </a:extLst>
        </xdr:cNvPr>
        <xdr:cNvSpPr/>
      </xdr:nvSpPr>
      <xdr:spPr>
        <a:xfrm>
          <a:off x="4222150" y="14746018"/>
          <a:ext cx="1380227" cy="60505"/>
        </a:xfrm>
        <a:custGeom>
          <a:avLst/>
          <a:gdLst/>
          <a:ahLst/>
          <a:cxnLst/>
          <a:rect l="l" t="t" r="r" b="b"/>
          <a:pathLst>
            <a:path w="2736" h="120000" extrusionOk="0">
              <a:moveTo>
                <a:pt x="0" y="0"/>
              </a:moveTo>
              <a:lnTo>
                <a:pt x="2736" y="0"/>
              </a:lnTo>
            </a:path>
          </a:pathLst>
        </a:custGeom>
        <a:noFill/>
        <a:ln w="126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endParaRPr lang="es-DO"/>
        </a:p>
      </xdr:txBody>
    </xdr:sp>
    <xdr:clientData/>
  </xdr:twoCellAnchor>
  <xdr:twoCellAnchor>
    <xdr:from>
      <xdr:col>1</xdr:col>
      <xdr:colOff>3594</xdr:colOff>
      <xdr:row>47</xdr:row>
      <xdr:rowOff>83268</xdr:rowOff>
    </xdr:from>
    <xdr:to>
      <xdr:col>2</xdr:col>
      <xdr:colOff>1</xdr:colOff>
      <xdr:row>47</xdr:row>
      <xdr:rowOff>128987</xdr:rowOff>
    </xdr:to>
    <xdr:sp macro="" textlink="">
      <xdr:nvSpPr>
        <xdr:cNvPr id="8" name="Forma libre: forma 7">
          <a:extLst>
            <a:ext uri="{FF2B5EF4-FFF2-40B4-BE49-F238E27FC236}">
              <a16:creationId xmlns:a16="http://schemas.microsoft.com/office/drawing/2014/main" id="{C92DAEE1-BAF0-417A-8366-9B21D0C0DD15}"/>
            </a:ext>
          </a:extLst>
        </xdr:cNvPr>
        <xdr:cNvSpPr/>
      </xdr:nvSpPr>
      <xdr:spPr>
        <a:xfrm>
          <a:off x="613194" y="14745418"/>
          <a:ext cx="1107657" cy="45719"/>
        </a:xfrm>
        <a:custGeom>
          <a:avLst/>
          <a:gdLst/>
          <a:ahLst/>
          <a:cxnLst/>
          <a:rect l="l" t="t" r="r" b="b"/>
          <a:pathLst>
            <a:path w="2736" h="120000" extrusionOk="0">
              <a:moveTo>
                <a:pt x="0" y="0"/>
              </a:moveTo>
              <a:lnTo>
                <a:pt x="2736" y="0"/>
              </a:lnTo>
            </a:path>
          </a:pathLst>
        </a:custGeom>
        <a:noFill/>
        <a:ln w="126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endParaRPr lang="es-DO"/>
        </a:p>
      </xdr:txBody>
    </xdr:sp>
    <xdr:clientData/>
  </xdr:twoCellAnchor>
  <xdr:twoCellAnchor>
    <xdr:from>
      <xdr:col>2</xdr:col>
      <xdr:colOff>806329</xdr:colOff>
      <xdr:row>47</xdr:row>
      <xdr:rowOff>83268</xdr:rowOff>
    </xdr:from>
    <xdr:to>
      <xdr:col>4</xdr:col>
      <xdr:colOff>239621</xdr:colOff>
      <xdr:row>47</xdr:row>
      <xdr:rowOff>143773</xdr:rowOff>
    </xdr:to>
    <xdr:sp macro="" textlink="">
      <xdr:nvSpPr>
        <xdr:cNvPr id="9" name="Forma libre: forma 8">
          <a:extLst>
            <a:ext uri="{FF2B5EF4-FFF2-40B4-BE49-F238E27FC236}">
              <a16:creationId xmlns:a16="http://schemas.microsoft.com/office/drawing/2014/main" id="{8C377B60-F5EA-4FD2-9A9E-6882DF2CF7EE}"/>
            </a:ext>
          </a:extLst>
        </xdr:cNvPr>
        <xdr:cNvSpPr/>
      </xdr:nvSpPr>
      <xdr:spPr>
        <a:xfrm>
          <a:off x="2527179" y="14745418"/>
          <a:ext cx="1395442" cy="60505"/>
        </a:xfrm>
        <a:custGeom>
          <a:avLst/>
          <a:gdLst/>
          <a:ahLst/>
          <a:cxnLst/>
          <a:rect l="l" t="t" r="r" b="b"/>
          <a:pathLst>
            <a:path w="2736" h="120000" extrusionOk="0">
              <a:moveTo>
                <a:pt x="0" y="0"/>
              </a:moveTo>
              <a:lnTo>
                <a:pt x="2736" y="0"/>
              </a:lnTo>
            </a:path>
          </a:pathLst>
        </a:custGeom>
        <a:noFill/>
        <a:ln w="126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endParaRPr lang="es-DO"/>
        </a:p>
      </xdr:txBody>
    </xdr:sp>
    <xdr:clientData/>
  </xdr:twoCellAnchor>
  <xdr:twoCellAnchor>
    <xdr:from>
      <xdr:col>4</xdr:col>
      <xdr:colOff>539150</xdr:colOff>
      <xdr:row>47</xdr:row>
      <xdr:rowOff>83868</xdr:rowOff>
    </xdr:from>
    <xdr:to>
      <xdr:col>5</xdr:col>
      <xdr:colOff>966877</xdr:colOff>
      <xdr:row>47</xdr:row>
      <xdr:rowOff>144373</xdr:rowOff>
    </xdr:to>
    <xdr:sp macro="" textlink="">
      <xdr:nvSpPr>
        <xdr:cNvPr id="10" name="Forma libre: forma 9">
          <a:extLst>
            <a:ext uri="{FF2B5EF4-FFF2-40B4-BE49-F238E27FC236}">
              <a16:creationId xmlns:a16="http://schemas.microsoft.com/office/drawing/2014/main" id="{A662687A-6C93-44D4-BE3B-2AECE39FE3C6}"/>
            </a:ext>
          </a:extLst>
        </xdr:cNvPr>
        <xdr:cNvSpPr/>
      </xdr:nvSpPr>
      <xdr:spPr>
        <a:xfrm>
          <a:off x="4222150" y="14746018"/>
          <a:ext cx="1380227" cy="60505"/>
        </a:xfrm>
        <a:custGeom>
          <a:avLst/>
          <a:gdLst/>
          <a:ahLst/>
          <a:cxnLst/>
          <a:rect l="l" t="t" r="r" b="b"/>
          <a:pathLst>
            <a:path w="2736" h="120000" extrusionOk="0">
              <a:moveTo>
                <a:pt x="0" y="0"/>
              </a:moveTo>
              <a:lnTo>
                <a:pt x="2736" y="0"/>
              </a:lnTo>
            </a:path>
          </a:pathLst>
        </a:custGeom>
        <a:noFill/>
        <a:ln w="126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endParaRPr lang="es-DO"/>
        </a:p>
      </xdr:txBody>
    </xdr:sp>
    <xdr:clientData/>
  </xdr:twoCellAnchor>
  <xdr:twoCellAnchor>
    <xdr:from>
      <xdr:col>1</xdr:col>
      <xdr:colOff>3594</xdr:colOff>
      <xdr:row>47</xdr:row>
      <xdr:rowOff>83268</xdr:rowOff>
    </xdr:from>
    <xdr:to>
      <xdr:col>2</xdr:col>
      <xdr:colOff>1</xdr:colOff>
      <xdr:row>47</xdr:row>
      <xdr:rowOff>128987</xdr:rowOff>
    </xdr:to>
    <xdr:sp macro="" textlink="">
      <xdr:nvSpPr>
        <xdr:cNvPr id="11" name="Forma libre: forma 10">
          <a:extLst>
            <a:ext uri="{FF2B5EF4-FFF2-40B4-BE49-F238E27FC236}">
              <a16:creationId xmlns:a16="http://schemas.microsoft.com/office/drawing/2014/main" id="{4C1E9652-EC83-4CA3-A7D7-A2CFAEC0AF5A}"/>
            </a:ext>
          </a:extLst>
        </xdr:cNvPr>
        <xdr:cNvSpPr/>
      </xdr:nvSpPr>
      <xdr:spPr>
        <a:xfrm>
          <a:off x="613194" y="14745418"/>
          <a:ext cx="1107657" cy="45719"/>
        </a:xfrm>
        <a:custGeom>
          <a:avLst/>
          <a:gdLst/>
          <a:ahLst/>
          <a:cxnLst/>
          <a:rect l="l" t="t" r="r" b="b"/>
          <a:pathLst>
            <a:path w="2736" h="120000" extrusionOk="0">
              <a:moveTo>
                <a:pt x="0" y="0"/>
              </a:moveTo>
              <a:lnTo>
                <a:pt x="2736" y="0"/>
              </a:lnTo>
            </a:path>
          </a:pathLst>
        </a:custGeom>
        <a:noFill/>
        <a:ln w="126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endParaRPr lang="es-DO"/>
        </a:p>
      </xdr:txBody>
    </xdr:sp>
    <xdr:clientData/>
  </xdr:twoCellAnchor>
  <xdr:twoCellAnchor>
    <xdr:from>
      <xdr:col>2</xdr:col>
      <xdr:colOff>806329</xdr:colOff>
      <xdr:row>47</xdr:row>
      <xdr:rowOff>83268</xdr:rowOff>
    </xdr:from>
    <xdr:to>
      <xdr:col>4</xdr:col>
      <xdr:colOff>239621</xdr:colOff>
      <xdr:row>47</xdr:row>
      <xdr:rowOff>143773</xdr:rowOff>
    </xdr:to>
    <xdr:sp macro="" textlink="">
      <xdr:nvSpPr>
        <xdr:cNvPr id="12" name="Forma libre: forma 11">
          <a:extLst>
            <a:ext uri="{FF2B5EF4-FFF2-40B4-BE49-F238E27FC236}">
              <a16:creationId xmlns:a16="http://schemas.microsoft.com/office/drawing/2014/main" id="{E25423EF-6430-4662-BDD7-B511CE4DD87B}"/>
            </a:ext>
          </a:extLst>
        </xdr:cNvPr>
        <xdr:cNvSpPr/>
      </xdr:nvSpPr>
      <xdr:spPr>
        <a:xfrm>
          <a:off x="2527179" y="14745418"/>
          <a:ext cx="1395442" cy="60505"/>
        </a:xfrm>
        <a:custGeom>
          <a:avLst/>
          <a:gdLst/>
          <a:ahLst/>
          <a:cxnLst/>
          <a:rect l="l" t="t" r="r" b="b"/>
          <a:pathLst>
            <a:path w="2736" h="120000" extrusionOk="0">
              <a:moveTo>
                <a:pt x="0" y="0"/>
              </a:moveTo>
              <a:lnTo>
                <a:pt x="2736" y="0"/>
              </a:lnTo>
            </a:path>
          </a:pathLst>
        </a:custGeom>
        <a:noFill/>
        <a:ln w="126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endParaRPr lang="es-DO"/>
        </a:p>
      </xdr:txBody>
    </xdr:sp>
    <xdr:clientData/>
  </xdr:twoCellAnchor>
  <xdr:twoCellAnchor>
    <xdr:from>
      <xdr:col>4</xdr:col>
      <xdr:colOff>539150</xdr:colOff>
      <xdr:row>47</xdr:row>
      <xdr:rowOff>82280</xdr:rowOff>
    </xdr:from>
    <xdr:to>
      <xdr:col>5</xdr:col>
      <xdr:colOff>966877</xdr:colOff>
      <xdr:row>47</xdr:row>
      <xdr:rowOff>142785</xdr:rowOff>
    </xdr:to>
    <xdr:sp macro="" textlink="">
      <xdr:nvSpPr>
        <xdr:cNvPr id="13" name="Forma libre: forma 12">
          <a:extLst>
            <a:ext uri="{FF2B5EF4-FFF2-40B4-BE49-F238E27FC236}">
              <a16:creationId xmlns:a16="http://schemas.microsoft.com/office/drawing/2014/main" id="{8A526A16-F30E-4259-B4EF-FB989B86DA31}"/>
            </a:ext>
          </a:extLst>
        </xdr:cNvPr>
        <xdr:cNvSpPr/>
      </xdr:nvSpPr>
      <xdr:spPr>
        <a:xfrm>
          <a:off x="4222150" y="14744430"/>
          <a:ext cx="1380227" cy="60505"/>
        </a:xfrm>
        <a:custGeom>
          <a:avLst/>
          <a:gdLst/>
          <a:ahLst/>
          <a:cxnLst/>
          <a:rect l="l" t="t" r="r" b="b"/>
          <a:pathLst>
            <a:path w="2736" h="120000" extrusionOk="0">
              <a:moveTo>
                <a:pt x="0" y="0"/>
              </a:moveTo>
              <a:lnTo>
                <a:pt x="2736" y="0"/>
              </a:lnTo>
            </a:path>
          </a:pathLst>
        </a:custGeom>
        <a:noFill/>
        <a:ln w="126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endParaRPr lang="es-DO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5FD5E-6CD7-4372-B373-9C68063D3C8D}">
  <dimension ref="B1:O54"/>
  <sheetViews>
    <sheetView tabSelected="1" zoomScale="80" zoomScaleNormal="80" workbookViewId="0">
      <selection activeCell="B1" sqref="B1"/>
    </sheetView>
  </sheetViews>
  <sheetFormatPr baseColWidth="10" defaultColWidth="8.7265625" defaultRowHeight="14.5" x14ac:dyDescent="0.35"/>
  <cols>
    <col min="2" max="2" width="15.90625" style="3" customWidth="1"/>
    <col min="3" max="3" width="17.7265625" style="3" customWidth="1"/>
    <col min="4" max="4" width="10.36328125" style="3" customWidth="1"/>
    <col min="5" max="5" width="13.6328125" style="3" bestFit="1" customWidth="1"/>
    <col min="6" max="6" width="14.26953125" style="3" customWidth="1"/>
    <col min="9" max="9" width="8.7265625" style="3"/>
    <col min="10" max="11" width="15.1796875" customWidth="1"/>
    <col min="12" max="12" width="10.1796875" style="5" customWidth="1"/>
    <col min="13" max="13" width="13.90625" bestFit="1" customWidth="1"/>
    <col min="14" max="14" width="11.81640625" customWidth="1"/>
    <col min="15" max="15" width="11.90625" customWidth="1"/>
    <col min="16" max="16" width="12.90625" bestFit="1" customWidth="1"/>
  </cols>
  <sheetData>
    <row r="1" spans="2:15" ht="19.5" x14ac:dyDescent="0.35">
      <c r="B1" s="6" t="s">
        <v>61</v>
      </c>
      <c r="J1" s="24"/>
      <c r="K1" s="24"/>
      <c r="L1" s="34"/>
      <c r="M1" s="24"/>
      <c r="N1" s="33"/>
      <c r="O1" s="22"/>
    </row>
    <row r="2" spans="2:15" ht="19.5" x14ac:dyDescent="0.35">
      <c r="B2" s="6"/>
      <c r="I2" s="29"/>
      <c r="J2" s="24"/>
      <c r="K2" s="24"/>
      <c r="L2" s="34"/>
      <c r="M2" s="24"/>
      <c r="N2" s="33"/>
      <c r="O2" s="22"/>
    </row>
    <row r="3" spans="2:15" ht="19.5" x14ac:dyDescent="0.35">
      <c r="B3" s="10" t="s">
        <v>62</v>
      </c>
      <c r="I3" s="10" t="s">
        <v>66</v>
      </c>
      <c r="J3" s="35"/>
      <c r="K3" s="35"/>
      <c r="L3" s="36"/>
      <c r="M3" s="35"/>
      <c r="N3" s="35"/>
      <c r="O3" s="35"/>
    </row>
    <row r="4" spans="2:15" ht="19.5" x14ac:dyDescent="0.35">
      <c r="H4" s="37"/>
    </row>
    <row r="5" spans="2:15" ht="39" x14ac:dyDescent="0.35">
      <c r="B5" s="2" t="s">
        <v>0</v>
      </c>
      <c r="C5" s="30" t="s">
        <v>81</v>
      </c>
      <c r="D5" s="2" t="s">
        <v>83</v>
      </c>
      <c r="E5" s="2" t="s">
        <v>2</v>
      </c>
      <c r="F5" s="47" t="s">
        <v>3</v>
      </c>
      <c r="I5" s="43" t="s">
        <v>68</v>
      </c>
      <c r="J5" s="43" t="s">
        <v>69</v>
      </c>
      <c r="K5" s="43" t="s">
        <v>70</v>
      </c>
      <c r="L5" s="43" t="s">
        <v>71</v>
      </c>
      <c r="M5" s="43" t="s">
        <v>67</v>
      </c>
      <c r="N5" s="43" t="s">
        <v>82</v>
      </c>
      <c r="O5" s="43" t="s">
        <v>73</v>
      </c>
    </row>
    <row r="6" spans="2:15" ht="39" x14ac:dyDescent="0.55000000000000004">
      <c r="B6" s="2" t="s">
        <v>4</v>
      </c>
      <c r="C6" s="9">
        <f>+I6</f>
        <v>14</v>
      </c>
      <c r="D6" s="9" t="s">
        <v>75</v>
      </c>
      <c r="E6" s="2" t="s">
        <v>5</v>
      </c>
      <c r="F6" s="8">
        <v>44743</v>
      </c>
      <c r="I6" s="44">
        <v>14</v>
      </c>
      <c r="J6" s="39" t="s">
        <v>74</v>
      </c>
      <c r="K6" s="40">
        <v>522</v>
      </c>
      <c r="L6" s="40">
        <v>3</v>
      </c>
      <c r="M6" s="41">
        <v>360000</v>
      </c>
      <c r="N6" s="40" t="s">
        <v>75</v>
      </c>
      <c r="O6" s="42">
        <v>253.53</v>
      </c>
    </row>
    <row r="7" spans="2:15" ht="63" customHeight="1" x14ac:dyDescent="0.55000000000000004">
      <c r="B7" s="2" t="s">
        <v>7</v>
      </c>
      <c r="C7" s="46">
        <f>+M6</f>
        <v>360000</v>
      </c>
      <c r="D7" s="15">
        <v>1</v>
      </c>
      <c r="E7" s="2" t="s">
        <v>8</v>
      </c>
      <c r="F7" s="8">
        <v>45505</v>
      </c>
      <c r="I7" s="44">
        <v>15</v>
      </c>
      <c r="J7" s="39" t="s">
        <v>74</v>
      </c>
      <c r="K7" s="40">
        <v>500</v>
      </c>
      <c r="L7" s="40">
        <v>3</v>
      </c>
      <c r="M7" s="41">
        <v>355000</v>
      </c>
      <c r="N7" s="40" t="s">
        <v>76</v>
      </c>
      <c r="O7" s="42">
        <v>264.89</v>
      </c>
    </row>
    <row r="8" spans="2:15" ht="58.5" x14ac:dyDescent="0.55000000000000004">
      <c r="B8" s="2" t="s">
        <v>10</v>
      </c>
      <c r="C8" s="46">
        <v>5000</v>
      </c>
      <c r="D8" s="9"/>
      <c r="E8" s="2" t="s">
        <v>20</v>
      </c>
      <c r="F8" s="45" t="s">
        <v>11</v>
      </c>
      <c r="I8" s="44">
        <v>16</v>
      </c>
      <c r="J8" s="39" t="s">
        <v>74</v>
      </c>
      <c r="K8" s="40">
        <v>500</v>
      </c>
      <c r="L8" s="40">
        <v>3</v>
      </c>
      <c r="M8" s="41">
        <v>355000</v>
      </c>
      <c r="N8" s="40" t="s">
        <v>76</v>
      </c>
      <c r="O8" s="42">
        <v>264.89</v>
      </c>
    </row>
    <row r="9" spans="2:15" ht="58.5" x14ac:dyDescent="0.55000000000000004">
      <c r="B9" s="2" t="s">
        <v>12</v>
      </c>
      <c r="C9" s="46">
        <f>+C7*D9-C8</f>
        <v>85000</v>
      </c>
      <c r="D9" s="15">
        <v>0.25</v>
      </c>
      <c r="E9" s="2" t="s">
        <v>18</v>
      </c>
      <c r="F9" s="45">
        <v>30</v>
      </c>
      <c r="I9" s="44">
        <v>17</v>
      </c>
      <c r="J9" s="39" t="s">
        <v>74</v>
      </c>
      <c r="K9" s="40">
        <v>522</v>
      </c>
      <c r="L9" s="40">
        <v>3</v>
      </c>
      <c r="M9" s="41">
        <v>360000</v>
      </c>
      <c r="N9" s="40" t="s">
        <v>75</v>
      </c>
      <c r="O9" s="42">
        <v>253.53</v>
      </c>
    </row>
    <row r="10" spans="2:15" ht="39" x14ac:dyDescent="0.55000000000000004">
      <c r="B10" s="2" t="s">
        <v>13</v>
      </c>
      <c r="C10" s="46">
        <f>+C7*D10</f>
        <v>144000</v>
      </c>
      <c r="D10" s="15">
        <v>0.4</v>
      </c>
      <c r="E10" s="2" t="s">
        <v>51</v>
      </c>
      <c r="F10" s="45">
        <v>22</v>
      </c>
      <c r="I10" s="44">
        <v>18</v>
      </c>
      <c r="J10" s="39" t="s">
        <v>74</v>
      </c>
      <c r="K10" s="40">
        <v>460</v>
      </c>
      <c r="L10" s="40">
        <v>2</v>
      </c>
      <c r="M10" s="41">
        <v>345000</v>
      </c>
      <c r="N10" s="40" t="s">
        <v>77</v>
      </c>
      <c r="O10" s="42">
        <v>252.05</v>
      </c>
    </row>
    <row r="11" spans="2:15" ht="58.5" x14ac:dyDescent="0.55000000000000004">
      <c r="B11" s="2" t="s">
        <v>14</v>
      </c>
      <c r="C11" s="46">
        <f>+C7*D11</f>
        <v>125999.99999999999</v>
      </c>
      <c r="D11" s="15">
        <v>0.35</v>
      </c>
      <c r="E11" s="2" t="s">
        <v>19</v>
      </c>
      <c r="F11" s="8">
        <v>44774</v>
      </c>
      <c r="I11" s="44">
        <v>19</v>
      </c>
      <c r="J11" s="39" t="s">
        <v>74</v>
      </c>
      <c r="K11" s="40">
        <v>465</v>
      </c>
      <c r="L11" s="40">
        <v>2</v>
      </c>
      <c r="M11" s="41">
        <v>340000</v>
      </c>
      <c r="N11" s="40" t="s">
        <v>78</v>
      </c>
      <c r="O11" s="42">
        <v>252.05</v>
      </c>
    </row>
    <row r="12" spans="2:15" ht="19.5" x14ac:dyDescent="0.55000000000000004">
      <c r="I12" s="44">
        <v>20</v>
      </c>
      <c r="J12" s="39" t="s">
        <v>80</v>
      </c>
      <c r="K12" s="40">
        <v>500</v>
      </c>
      <c r="L12" s="40">
        <v>2</v>
      </c>
      <c r="M12" s="41">
        <v>350000</v>
      </c>
      <c r="N12" s="40" t="s">
        <v>79</v>
      </c>
      <c r="O12" s="42">
        <v>252.94</v>
      </c>
    </row>
    <row r="13" spans="2:15" ht="19.5" x14ac:dyDescent="0.55000000000000004">
      <c r="I13" s="44">
        <v>21</v>
      </c>
      <c r="J13" s="39" t="s">
        <v>80</v>
      </c>
      <c r="K13" s="40">
        <v>500</v>
      </c>
      <c r="L13" s="40">
        <v>2</v>
      </c>
      <c r="M13" s="41">
        <v>350000</v>
      </c>
      <c r="N13" s="40" t="s">
        <v>79</v>
      </c>
      <c r="O13" s="42">
        <v>252.94</v>
      </c>
    </row>
    <row r="14" spans="2:15" ht="19.5" x14ac:dyDescent="0.55000000000000004">
      <c r="B14" s="60" t="s">
        <v>21</v>
      </c>
      <c r="C14" s="60"/>
      <c r="D14" s="60"/>
      <c r="E14" s="60"/>
      <c r="F14" s="60"/>
      <c r="I14" s="44">
        <v>22</v>
      </c>
      <c r="J14" s="39" t="s">
        <v>74</v>
      </c>
      <c r="K14" s="40">
        <v>460</v>
      </c>
      <c r="L14" s="40">
        <v>2</v>
      </c>
      <c r="M14" s="41">
        <v>345000</v>
      </c>
      <c r="N14" s="40" t="s">
        <v>77</v>
      </c>
      <c r="O14" s="42">
        <v>252.05</v>
      </c>
    </row>
    <row r="15" spans="2:15" ht="39" x14ac:dyDescent="0.55000000000000004">
      <c r="B15" s="2" t="s">
        <v>89</v>
      </c>
      <c r="C15" s="2" t="s">
        <v>90</v>
      </c>
      <c r="D15" s="61" t="s">
        <v>50</v>
      </c>
      <c r="E15" s="62"/>
      <c r="F15" s="47" t="s">
        <v>59</v>
      </c>
      <c r="I15" s="44">
        <v>23</v>
      </c>
      <c r="J15" s="39" t="s">
        <v>74</v>
      </c>
      <c r="K15" s="40">
        <v>465</v>
      </c>
      <c r="L15" s="40">
        <v>2</v>
      </c>
      <c r="M15" s="41">
        <v>340000</v>
      </c>
      <c r="N15" s="40" t="s">
        <v>78</v>
      </c>
      <c r="O15" s="42">
        <v>252.05</v>
      </c>
    </row>
    <row r="16" spans="2:15" ht="19.5" x14ac:dyDescent="0.35">
      <c r="B16" s="1" t="s">
        <v>24</v>
      </c>
      <c r="C16" s="31">
        <f>+C8</f>
        <v>5000</v>
      </c>
      <c r="D16" s="60"/>
      <c r="E16" s="60"/>
      <c r="F16" s="8">
        <f>+F6</f>
        <v>44743</v>
      </c>
    </row>
    <row r="17" spans="2:6" ht="39" customHeight="1" x14ac:dyDescent="0.35">
      <c r="B17" s="1" t="s">
        <v>25</v>
      </c>
      <c r="C17" s="31">
        <f>+C9</f>
        <v>85000</v>
      </c>
      <c r="D17" s="60" t="s">
        <v>26</v>
      </c>
      <c r="E17" s="60"/>
      <c r="F17" s="8">
        <v>44774</v>
      </c>
    </row>
    <row r="18" spans="2:6" ht="19.5" x14ac:dyDescent="0.35">
      <c r="B18" s="7" t="s">
        <v>27</v>
      </c>
      <c r="C18" s="31">
        <f t="shared" ref="C18:C39" si="0">+$C$10/$F$10</f>
        <v>6545.454545454545</v>
      </c>
      <c r="D18" s="58">
        <f>+D10</f>
        <v>0.4</v>
      </c>
      <c r="E18" s="58"/>
      <c r="F18" s="8">
        <v>44805</v>
      </c>
    </row>
    <row r="19" spans="2:6" ht="19.5" x14ac:dyDescent="0.35">
      <c r="B19" s="7" t="s">
        <v>28</v>
      </c>
      <c r="C19" s="31">
        <f t="shared" si="0"/>
        <v>6545.454545454545</v>
      </c>
      <c r="D19" s="58"/>
      <c r="E19" s="58"/>
      <c r="F19" s="8">
        <v>44835</v>
      </c>
    </row>
    <row r="20" spans="2:6" ht="19.5" x14ac:dyDescent="0.35">
      <c r="B20" s="7" t="s">
        <v>63</v>
      </c>
      <c r="C20" s="31">
        <f t="shared" si="0"/>
        <v>6545.454545454545</v>
      </c>
      <c r="D20" s="58"/>
      <c r="E20" s="58"/>
      <c r="F20" s="8">
        <v>44866</v>
      </c>
    </row>
    <row r="21" spans="2:6" ht="19.5" x14ac:dyDescent="0.35">
      <c r="B21" s="7" t="s">
        <v>29</v>
      </c>
      <c r="C21" s="31">
        <f t="shared" si="0"/>
        <v>6545.454545454545</v>
      </c>
      <c r="D21" s="58"/>
      <c r="E21" s="58"/>
      <c r="F21" s="8">
        <v>44896</v>
      </c>
    </row>
    <row r="22" spans="2:6" ht="19.5" x14ac:dyDescent="0.35">
      <c r="B22" s="7" t="s">
        <v>30</v>
      </c>
      <c r="C22" s="31">
        <f t="shared" si="0"/>
        <v>6545.454545454545</v>
      </c>
      <c r="D22" s="58"/>
      <c r="E22" s="58"/>
      <c r="F22" s="8">
        <v>44927</v>
      </c>
    </row>
    <row r="23" spans="2:6" ht="19.5" x14ac:dyDescent="0.35">
      <c r="B23" s="7" t="s">
        <v>31</v>
      </c>
      <c r="C23" s="31">
        <f t="shared" si="0"/>
        <v>6545.454545454545</v>
      </c>
      <c r="D23" s="58"/>
      <c r="E23" s="58"/>
      <c r="F23" s="8">
        <v>44958</v>
      </c>
    </row>
    <row r="24" spans="2:6" ht="19.5" x14ac:dyDescent="0.35">
      <c r="B24" s="7" t="s">
        <v>32</v>
      </c>
      <c r="C24" s="31">
        <f t="shared" si="0"/>
        <v>6545.454545454545</v>
      </c>
      <c r="D24" s="58"/>
      <c r="E24" s="58"/>
      <c r="F24" s="8">
        <v>44986</v>
      </c>
    </row>
    <row r="25" spans="2:6" ht="19.5" x14ac:dyDescent="0.35">
      <c r="B25" s="7" t="s">
        <v>33</v>
      </c>
      <c r="C25" s="31">
        <f t="shared" si="0"/>
        <v>6545.454545454545</v>
      </c>
      <c r="D25" s="58"/>
      <c r="E25" s="58"/>
      <c r="F25" s="8">
        <v>45017</v>
      </c>
    </row>
    <row r="26" spans="2:6" ht="19.5" x14ac:dyDescent="0.35">
      <c r="B26" s="7" t="s">
        <v>34</v>
      </c>
      <c r="C26" s="31">
        <f t="shared" si="0"/>
        <v>6545.454545454545</v>
      </c>
      <c r="D26" s="58"/>
      <c r="E26" s="58"/>
      <c r="F26" s="8">
        <v>45047</v>
      </c>
    </row>
    <row r="27" spans="2:6" ht="19.5" x14ac:dyDescent="0.35">
      <c r="B27" s="7" t="s">
        <v>35</v>
      </c>
      <c r="C27" s="31">
        <f t="shared" si="0"/>
        <v>6545.454545454545</v>
      </c>
      <c r="D27" s="58"/>
      <c r="E27" s="58"/>
      <c r="F27" s="8">
        <v>45078</v>
      </c>
    </row>
    <row r="28" spans="2:6" ht="19.5" x14ac:dyDescent="0.35">
      <c r="B28" s="7" t="s">
        <v>36</v>
      </c>
      <c r="C28" s="31">
        <f t="shared" si="0"/>
        <v>6545.454545454545</v>
      </c>
      <c r="D28" s="58"/>
      <c r="E28" s="58"/>
      <c r="F28" s="8">
        <v>45108</v>
      </c>
    </row>
    <row r="29" spans="2:6" ht="19.5" x14ac:dyDescent="0.35">
      <c r="B29" s="7" t="s">
        <v>37</v>
      </c>
      <c r="C29" s="31">
        <f t="shared" si="0"/>
        <v>6545.454545454545</v>
      </c>
      <c r="D29" s="58"/>
      <c r="E29" s="58"/>
      <c r="F29" s="8">
        <v>45139</v>
      </c>
    </row>
    <row r="30" spans="2:6" ht="19.5" x14ac:dyDescent="0.35">
      <c r="B30" s="7" t="s">
        <v>38</v>
      </c>
      <c r="C30" s="31">
        <f t="shared" si="0"/>
        <v>6545.454545454545</v>
      </c>
      <c r="D30" s="58"/>
      <c r="E30" s="58"/>
      <c r="F30" s="8">
        <v>45170</v>
      </c>
    </row>
    <row r="31" spans="2:6" ht="19.5" x14ac:dyDescent="0.35">
      <c r="B31" s="7" t="s">
        <v>39</v>
      </c>
      <c r="C31" s="31">
        <f t="shared" si="0"/>
        <v>6545.454545454545</v>
      </c>
      <c r="D31" s="58"/>
      <c r="E31" s="58"/>
      <c r="F31" s="8">
        <v>45200</v>
      </c>
    </row>
    <row r="32" spans="2:6" ht="19.5" x14ac:dyDescent="0.35">
      <c r="B32" s="7" t="s">
        <v>40</v>
      </c>
      <c r="C32" s="31">
        <f t="shared" si="0"/>
        <v>6545.454545454545</v>
      </c>
      <c r="D32" s="58"/>
      <c r="E32" s="58"/>
      <c r="F32" s="8">
        <v>45231</v>
      </c>
    </row>
    <row r="33" spans="2:6" ht="19.5" x14ac:dyDescent="0.35">
      <c r="B33" s="7" t="s">
        <v>41</v>
      </c>
      <c r="C33" s="31">
        <f t="shared" si="0"/>
        <v>6545.454545454545</v>
      </c>
      <c r="D33" s="58"/>
      <c r="E33" s="58"/>
      <c r="F33" s="8">
        <v>45261</v>
      </c>
    </row>
    <row r="34" spans="2:6" ht="19.5" x14ac:dyDescent="0.35">
      <c r="B34" s="7" t="s">
        <v>42</v>
      </c>
      <c r="C34" s="31">
        <f t="shared" si="0"/>
        <v>6545.454545454545</v>
      </c>
      <c r="D34" s="58"/>
      <c r="E34" s="58"/>
      <c r="F34" s="8">
        <v>45292</v>
      </c>
    </row>
    <row r="35" spans="2:6" ht="19.5" x14ac:dyDescent="0.35">
      <c r="B35" s="7" t="s">
        <v>43</v>
      </c>
      <c r="C35" s="31">
        <f t="shared" si="0"/>
        <v>6545.454545454545</v>
      </c>
      <c r="D35" s="58"/>
      <c r="E35" s="58"/>
      <c r="F35" s="8">
        <v>45323</v>
      </c>
    </row>
    <row r="36" spans="2:6" ht="19.5" x14ac:dyDescent="0.35">
      <c r="B36" s="7" t="s">
        <v>44</v>
      </c>
      <c r="C36" s="31">
        <f t="shared" si="0"/>
        <v>6545.454545454545</v>
      </c>
      <c r="D36" s="58"/>
      <c r="E36" s="58"/>
      <c r="F36" s="8">
        <v>45352</v>
      </c>
    </row>
    <row r="37" spans="2:6" ht="19.5" x14ac:dyDescent="0.35">
      <c r="B37" s="7" t="s">
        <v>45</v>
      </c>
      <c r="C37" s="31">
        <f t="shared" si="0"/>
        <v>6545.454545454545</v>
      </c>
      <c r="D37" s="58"/>
      <c r="E37" s="58"/>
      <c r="F37" s="8">
        <v>45383</v>
      </c>
    </row>
    <row r="38" spans="2:6" ht="19.5" x14ac:dyDescent="0.35">
      <c r="B38" s="7" t="s">
        <v>46</v>
      </c>
      <c r="C38" s="31">
        <f t="shared" si="0"/>
        <v>6545.454545454545</v>
      </c>
      <c r="D38" s="58"/>
      <c r="E38" s="58"/>
      <c r="F38" s="8">
        <v>45413</v>
      </c>
    </row>
    <row r="39" spans="2:6" ht="19.5" x14ac:dyDescent="0.35">
      <c r="B39" s="7" t="s">
        <v>47</v>
      </c>
      <c r="C39" s="31">
        <f t="shared" si="0"/>
        <v>6545.454545454545</v>
      </c>
      <c r="D39" s="58"/>
      <c r="E39" s="58"/>
      <c r="F39" s="8">
        <v>45444</v>
      </c>
    </row>
    <row r="40" spans="2:6" ht="19.5" x14ac:dyDescent="0.35">
      <c r="B40" s="1" t="s">
        <v>48</v>
      </c>
      <c r="C40" s="31">
        <f>+C11</f>
        <v>125999.99999999999</v>
      </c>
      <c r="D40" s="58">
        <f>+D11</f>
        <v>0.35</v>
      </c>
      <c r="E40" s="58"/>
      <c r="F40" s="8">
        <v>45505</v>
      </c>
    </row>
    <row r="41" spans="2:6" ht="19.5" x14ac:dyDescent="0.35">
      <c r="B41" s="1" t="s">
        <v>49</v>
      </c>
      <c r="C41" s="4">
        <f>+SUM(C16:C40)</f>
        <v>360000.00000000017</v>
      </c>
      <c r="D41" s="58">
        <v>1</v>
      </c>
      <c r="E41" s="58"/>
      <c r="F41" s="7"/>
    </row>
    <row r="43" spans="2:6" ht="19.5" x14ac:dyDescent="0.35">
      <c r="B43" s="10" t="s">
        <v>52</v>
      </c>
    </row>
    <row r="45" spans="2:6" ht="19.5" x14ac:dyDescent="0.35">
      <c r="B45" s="59" t="s">
        <v>53</v>
      </c>
      <c r="C45" s="59"/>
      <c r="D45" s="59"/>
      <c r="E45" s="59"/>
    </row>
    <row r="46" spans="2:6" ht="19.5" x14ac:dyDescent="0.35">
      <c r="B46" s="12"/>
    </row>
    <row r="47" spans="2:6" ht="19.5" x14ac:dyDescent="0.35">
      <c r="B47" s="12"/>
    </row>
    <row r="48" spans="2:6" x14ac:dyDescent="0.35">
      <c r="B48" s="11"/>
    </row>
    <row r="49" spans="2:6" x14ac:dyDescent="0.35">
      <c r="B49"/>
    </row>
    <row r="50" spans="2:6" ht="19.5" x14ac:dyDescent="0.35">
      <c r="B50" s="10" t="s">
        <v>86</v>
      </c>
      <c r="C50" s="16"/>
      <c r="D50" s="16" t="s">
        <v>87</v>
      </c>
      <c r="F50" s="17" t="s">
        <v>57</v>
      </c>
    </row>
    <row r="51" spans="2:6" ht="19.5" x14ac:dyDescent="0.35">
      <c r="B51" s="13" t="s">
        <v>84</v>
      </c>
      <c r="C51" s="14"/>
      <c r="D51" s="14"/>
      <c r="E51" s="13"/>
      <c r="F51" s="18" t="s">
        <v>85</v>
      </c>
    </row>
    <row r="52" spans="2:6" ht="19.5" x14ac:dyDescent="0.35">
      <c r="B52" s="10" t="s">
        <v>88</v>
      </c>
      <c r="C52" s="16"/>
      <c r="D52" s="10" t="s">
        <v>88</v>
      </c>
      <c r="F52" s="17" t="s">
        <v>88</v>
      </c>
    </row>
    <row r="53" spans="2:6" ht="19.5" x14ac:dyDescent="0.35">
      <c r="B53" s="10"/>
    </row>
    <row r="54" spans="2:6" ht="19.5" x14ac:dyDescent="0.35">
      <c r="B54" s="10" t="s">
        <v>60</v>
      </c>
      <c r="F54" s="21">
        <v>44735</v>
      </c>
    </row>
  </sheetData>
  <mergeCells count="8">
    <mergeCell ref="D41:E41"/>
    <mergeCell ref="B45:E45"/>
    <mergeCell ref="B14:F14"/>
    <mergeCell ref="D15:E15"/>
    <mergeCell ref="D16:E16"/>
    <mergeCell ref="D17:E17"/>
    <mergeCell ref="D18:E39"/>
    <mergeCell ref="D40:E40"/>
  </mergeCells>
  <pageMargins left="0.70866141732283472" right="0.70866141732283472" top="0.74803149606299213" bottom="0.74803149606299213" header="0.31496062992125984" footer="0.31496062992125984"/>
  <pageSetup orientation="portrait" horizontalDpi="360" verticalDpi="360" r:id="rId1"/>
  <headerFooter>
    <oddHeader>&amp;LPlan de pagos – v04 23/06/22
&amp;RALDEA MACAO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9E1F2-8189-42E7-8FED-B49A342EF1E7}">
  <dimension ref="B1:O40"/>
  <sheetViews>
    <sheetView zoomScale="80" zoomScaleNormal="80" workbookViewId="0">
      <selection activeCell="B1" sqref="B1"/>
    </sheetView>
  </sheetViews>
  <sheetFormatPr baseColWidth="10" defaultColWidth="8.7265625" defaultRowHeight="14.5" x14ac:dyDescent="0.35"/>
  <cols>
    <col min="2" max="2" width="15.90625" style="3" customWidth="1"/>
    <col min="3" max="3" width="17.7265625" style="3" customWidth="1"/>
    <col min="4" max="4" width="10.36328125" style="3" customWidth="1"/>
    <col min="5" max="5" width="13.6328125" style="3" bestFit="1" customWidth="1"/>
    <col min="6" max="6" width="14.26953125" style="3" customWidth="1"/>
    <col min="10" max="10" width="14.453125" customWidth="1"/>
    <col min="11" max="11" width="12.6328125" customWidth="1"/>
    <col min="12" max="12" width="12.1796875" customWidth="1"/>
    <col min="13" max="13" width="13.90625" bestFit="1" customWidth="1"/>
    <col min="15" max="15" width="14.26953125" customWidth="1"/>
  </cols>
  <sheetData>
    <row r="1" spans="2:15" ht="19.5" x14ac:dyDescent="0.35">
      <c r="B1" s="6" t="s">
        <v>61</v>
      </c>
    </row>
    <row r="2" spans="2:15" ht="19.5" x14ac:dyDescent="0.35">
      <c r="B2" s="6"/>
    </row>
    <row r="3" spans="2:15" ht="19.5" x14ac:dyDescent="0.35">
      <c r="B3" s="10" t="s">
        <v>62</v>
      </c>
      <c r="I3" s="10" t="s">
        <v>66</v>
      </c>
      <c r="J3" s="35"/>
      <c r="K3" s="35"/>
      <c r="L3" s="36"/>
      <c r="M3" s="35"/>
      <c r="N3" s="35"/>
      <c r="O3" s="35"/>
    </row>
    <row r="4" spans="2:15" x14ac:dyDescent="0.35">
      <c r="I4" s="3"/>
      <c r="L4" s="5"/>
    </row>
    <row r="5" spans="2:15" ht="39" x14ac:dyDescent="0.35">
      <c r="B5" s="2" t="s">
        <v>0</v>
      </c>
      <c r="C5" s="30" t="s">
        <v>81</v>
      </c>
      <c r="D5" s="2" t="s">
        <v>83</v>
      </c>
      <c r="E5" s="2" t="s">
        <v>2</v>
      </c>
      <c r="F5" s="47" t="s">
        <v>3</v>
      </c>
      <c r="I5" s="43" t="s">
        <v>68</v>
      </c>
      <c r="J5" s="43" t="s">
        <v>69</v>
      </c>
      <c r="K5" s="43" t="s">
        <v>70</v>
      </c>
      <c r="L5" s="43" t="s">
        <v>71</v>
      </c>
      <c r="M5" s="43" t="s">
        <v>67</v>
      </c>
      <c r="N5" s="43" t="s">
        <v>82</v>
      </c>
      <c r="O5" s="43" t="s">
        <v>73</v>
      </c>
    </row>
    <row r="6" spans="2:15" ht="39" x14ac:dyDescent="0.55000000000000004">
      <c r="B6" s="2" t="s">
        <v>4</v>
      </c>
      <c r="C6" s="9" t="s">
        <v>17</v>
      </c>
      <c r="D6" s="9" t="s">
        <v>16</v>
      </c>
      <c r="E6" s="2" t="s">
        <v>5</v>
      </c>
      <c r="F6" s="8">
        <v>44743</v>
      </c>
      <c r="I6" s="44">
        <v>14</v>
      </c>
      <c r="J6" s="39" t="s">
        <v>74</v>
      </c>
      <c r="K6" s="40">
        <v>522</v>
      </c>
      <c r="L6" s="40">
        <v>3</v>
      </c>
      <c r="M6" s="41">
        <v>360000</v>
      </c>
      <c r="N6" s="40" t="s">
        <v>75</v>
      </c>
      <c r="O6" s="42">
        <v>253.53</v>
      </c>
    </row>
    <row r="7" spans="2:15" ht="63" customHeight="1" x14ac:dyDescent="0.55000000000000004">
      <c r="B7" s="2" t="s">
        <v>7</v>
      </c>
      <c r="C7" s="46">
        <v>295000</v>
      </c>
      <c r="D7" s="15">
        <v>1</v>
      </c>
      <c r="E7" s="2" t="s">
        <v>8</v>
      </c>
      <c r="F7" s="8">
        <v>45505</v>
      </c>
      <c r="I7" s="44">
        <v>15</v>
      </c>
      <c r="J7" s="39" t="s">
        <v>74</v>
      </c>
      <c r="K7" s="40">
        <v>500</v>
      </c>
      <c r="L7" s="40">
        <v>3</v>
      </c>
      <c r="M7" s="41">
        <v>355000</v>
      </c>
      <c r="N7" s="40" t="s">
        <v>76</v>
      </c>
      <c r="O7" s="42">
        <v>264.89</v>
      </c>
    </row>
    <row r="8" spans="2:15" ht="58.5" x14ac:dyDescent="0.55000000000000004">
      <c r="B8" s="2" t="s">
        <v>10</v>
      </c>
      <c r="C8" s="46">
        <v>5000</v>
      </c>
      <c r="D8" s="9"/>
      <c r="E8" s="2" t="s">
        <v>20</v>
      </c>
      <c r="F8" s="45" t="s">
        <v>91</v>
      </c>
      <c r="I8" s="44">
        <v>16</v>
      </c>
      <c r="J8" s="39" t="s">
        <v>74</v>
      </c>
      <c r="K8" s="40">
        <v>500</v>
      </c>
      <c r="L8" s="40">
        <v>3</v>
      </c>
      <c r="M8" s="41">
        <v>355000</v>
      </c>
      <c r="N8" s="40" t="s">
        <v>76</v>
      </c>
      <c r="O8" s="42">
        <v>264.89</v>
      </c>
    </row>
    <row r="9" spans="2:15" ht="58.5" x14ac:dyDescent="0.55000000000000004">
      <c r="B9" s="2" t="s">
        <v>12</v>
      </c>
      <c r="C9" s="46">
        <f>+C7*D9-C8</f>
        <v>68750</v>
      </c>
      <c r="D9" s="15">
        <v>0.25</v>
      </c>
      <c r="E9" s="2" t="s">
        <v>18</v>
      </c>
      <c r="F9" s="45">
        <v>30</v>
      </c>
      <c r="I9" s="44">
        <v>17</v>
      </c>
      <c r="J9" s="39" t="s">
        <v>74</v>
      </c>
      <c r="K9" s="40">
        <v>522</v>
      </c>
      <c r="L9" s="40">
        <v>3</v>
      </c>
      <c r="M9" s="41">
        <v>360000</v>
      </c>
      <c r="N9" s="40" t="s">
        <v>75</v>
      </c>
      <c r="O9" s="42">
        <v>253.53</v>
      </c>
    </row>
    <row r="10" spans="2:15" ht="39" x14ac:dyDescent="0.55000000000000004">
      <c r="B10" s="2" t="s">
        <v>13</v>
      </c>
      <c r="C10" s="46">
        <f>+C7*D10</f>
        <v>118000</v>
      </c>
      <c r="D10" s="15">
        <v>0.4</v>
      </c>
      <c r="E10" s="2" t="s">
        <v>51</v>
      </c>
      <c r="F10" s="45">
        <v>7</v>
      </c>
      <c r="I10" s="44">
        <v>18</v>
      </c>
      <c r="J10" s="39" t="s">
        <v>74</v>
      </c>
      <c r="K10" s="40">
        <v>460</v>
      </c>
      <c r="L10" s="40">
        <v>2</v>
      </c>
      <c r="M10" s="41">
        <v>345000</v>
      </c>
      <c r="N10" s="40" t="s">
        <v>77</v>
      </c>
      <c r="O10" s="42">
        <v>252.05</v>
      </c>
    </row>
    <row r="11" spans="2:15" ht="58.5" x14ac:dyDescent="0.55000000000000004">
      <c r="B11" s="2" t="s">
        <v>14</v>
      </c>
      <c r="C11" s="46">
        <f>+C7*D11</f>
        <v>103250</v>
      </c>
      <c r="D11" s="15">
        <v>0.35</v>
      </c>
      <c r="E11" s="2" t="s">
        <v>19</v>
      </c>
      <c r="F11" s="8">
        <v>44774</v>
      </c>
      <c r="I11" s="44">
        <v>19</v>
      </c>
      <c r="J11" s="39" t="s">
        <v>74</v>
      </c>
      <c r="K11" s="40">
        <v>465</v>
      </c>
      <c r="L11" s="40">
        <v>2</v>
      </c>
      <c r="M11" s="41">
        <v>340000</v>
      </c>
      <c r="N11" s="40" t="s">
        <v>78</v>
      </c>
      <c r="O11" s="42">
        <v>252.05</v>
      </c>
    </row>
    <row r="12" spans="2:15" ht="19.5" x14ac:dyDescent="0.55000000000000004">
      <c r="I12" s="44">
        <v>20</v>
      </c>
      <c r="J12" s="39" t="s">
        <v>80</v>
      </c>
      <c r="K12" s="40">
        <v>500</v>
      </c>
      <c r="L12" s="40">
        <v>2</v>
      </c>
      <c r="M12" s="41">
        <v>350000</v>
      </c>
      <c r="N12" s="40" t="s">
        <v>79</v>
      </c>
      <c r="O12" s="42">
        <v>252.94</v>
      </c>
    </row>
    <row r="13" spans="2:15" ht="19.5" x14ac:dyDescent="0.55000000000000004">
      <c r="I13" s="44">
        <v>21</v>
      </c>
      <c r="J13" s="39" t="s">
        <v>80</v>
      </c>
      <c r="K13" s="40">
        <v>500</v>
      </c>
      <c r="L13" s="40">
        <v>2</v>
      </c>
      <c r="M13" s="41">
        <v>350000</v>
      </c>
      <c r="N13" s="40" t="s">
        <v>79</v>
      </c>
      <c r="O13" s="42">
        <v>252.94</v>
      </c>
    </row>
    <row r="14" spans="2:15" ht="19.5" x14ac:dyDescent="0.55000000000000004">
      <c r="B14" s="60" t="s">
        <v>21</v>
      </c>
      <c r="C14" s="60"/>
      <c r="D14" s="60"/>
      <c r="E14" s="60"/>
      <c r="F14" s="60"/>
      <c r="I14" s="44">
        <v>22</v>
      </c>
      <c r="J14" s="39" t="s">
        <v>74</v>
      </c>
      <c r="K14" s="40">
        <v>460</v>
      </c>
      <c r="L14" s="40">
        <v>2</v>
      </c>
      <c r="M14" s="41">
        <v>345000</v>
      </c>
      <c r="N14" s="40" t="s">
        <v>77</v>
      </c>
      <c r="O14" s="42">
        <v>252.05</v>
      </c>
    </row>
    <row r="15" spans="2:15" ht="39" x14ac:dyDescent="0.55000000000000004">
      <c r="B15" s="2" t="s">
        <v>22</v>
      </c>
      <c r="C15" s="2" t="s">
        <v>23</v>
      </c>
      <c r="D15" s="61" t="s">
        <v>50</v>
      </c>
      <c r="E15" s="62"/>
      <c r="F15" s="47" t="s">
        <v>59</v>
      </c>
      <c r="I15" s="44">
        <v>23</v>
      </c>
      <c r="J15" s="39" t="s">
        <v>74</v>
      </c>
      <c r="K15" s="40">
        <v>465</v>
      </c>
      <c r="L15" s="40">
        <v>2</v>
      </c>
      <c r="M15" s="41">
        <v>340000</v>
      </c>
      <c r="N15" s="40" t="s">
        <v>78</v>
      </c>
      <c r="O15" s="42">
        <v>252.05</v>
      </c>
    </row>
    <row r="16" spans="2:15" ht="19.5" x14ac:dyDescent="0.35">
      <c r="B16" s="1" t="s">
        <v>24</v>
      </c>
      <c r="C16" s="31">
        <f>+C8</f>
        <v>5000</v>
      </c>
      <c r="D16" s="60"/>
      <c r="E16" s="60"/>
      <c r="F16" s="8">
        <f>+F6</f>
        <v>44743</v>
      </c>
    </row>
    <row r="17" spans="2:15" ht="39" customHeight="1" x14ac:dyDescent="0.35">
      <c r="B17" s="1" t="s">
        <v>25</v>
      </c>
      <c r="C17" s="31">
        <f>+C9</f>
        <v>68750</v>
      </c>
      <c r="D17" s="60" t="s">
        <v>26</v>
      </c>
      <c r="E17" s="60"/>
      <c r="F17" s="8">
        <v>44774</v>
      </c>
    </row>
    <row r="18" spans="2:15" ht="19.5" x14ac:dyDescent="0.35">
      <c r="B18" s="7" t="s">
        <v>27</v>
      </c>
      <c r="C18" s="31">
        <f t="shared" ref="C18:C24" si="0">+$C$10/$F$10</f>
        <v>16857.142857142859</v>
      </c>
      <c r="D18" s="58">
        <f>+D10</f>
        <v>0.4</v>
      </c>
      <c r="E18" s="58"/>
      <c r="F18" s="8">
        <v>44805</v>
      </c>
      <c r="O18" s="21"/>
    </row>
    <row r="19" spans="2:15" ht="19.5" x14ac:dyDescent="0.35">
      <c r="B19" s="7" t="s">
        <v>28</v>
      </c>
      <c r="C19" s="31">
        <f t="shared" si="0"/>
        <v>16857.142857142859</v>
      </c>
      <c r="D19" s="58"/>
      <c r="E19" s="58"/>
      <c r="F19" s="8">
        <v>44866</v>
      </c>
      <c r="O19" s="21"/>
    </row>
    <row r="20" spans="2:15" ht="19.5" x14ac:dyDescent="0.35">
      <c r="B20" s="7" t="s">
        <v>63</v>
      </c>
      <c r="C20" s="31">
        <f t="shared" si="0"/>
        <v>16857.142857142859</v>
      </c>
      <c r="D20" s="58"/>
      <c r="E20" s="58"/>
      <c r="F20" s="8">
        <v>44958</v>
      </c>
      <c r="O20" s="21"/>
    </row>
    <row r="21" spans="2:15" ht="19.5" x14ac:dyDescent="0.35">
      <c r="B21" s="7" t="s">
        <v>29</v>
      </c>
      <c r="C21" s="31">
        <f t="shared" si="0"/>
        <v>16857.142857142859</v>
      </c>
      <c r="D21" s="58"/>
      <c r="E21" s="58"/>
      <c r="F21" s="8">
        <v>45047</v>
      </c>
      <c r="O21" s="21"/>
    </row>
    <row r="22" spans="2:15" ht="19.5" x14ac:dyDescent="0.35">
      <c r="B22" s="7" t="s">
        <v>30</v>
      </c>
      <c r="C22" s="31">
        <f t="shared" si="0"/>
        <v>16857.142857142859</v>
      </c>
      <c r="D22" s="58"/>
      <c r="E22" s="58"/>
      <c r="F22" s="8">
        <v>45139</v>
      </c>
      <c r="O22" s="21"/>
    </row>
    <row r="23" spans="2:15" ht="19.5" x14ac:dyDescent="0.35">
      <c r="B23" s="7" t="s">
        <v>31</v>
      </c>
      <c r="C23" s="31">
        <f t="shared" si="0"/>
        <v>16857.142857142859</v>
      </c>
      <c r="D23" s="58"/>
      <c r="E23" s="58"/>
      <c r="F23" s="8">
        <v>45231</v>
      </c>
      <c r="O23" s="21"/>
    </row>
    <row r="24" spans="2:15" ht="19.5" customHeight="1" x14ac:dyDescent="0.35">
      <c r="B24" s="7" t="s">
        <v>32</v>
      </c>
      <c r="C24" s="31">
        <f t="shared" si="0"/>
        <v>16857.142857142859</v>
      </c>
      <c r="D24" s="58"/>
      <c r="E24" s="58"/>
      <c r="F24" s="8">
        <v>45323</v>
      </c>
      <c r="O24" s="21"/>
    </row>
    <row r="25" spans="2:15" ht="19.5" x14ac:dyDescent="0.35">
      <c r="B25" s="1" t="s">
        <v>48</v>
      </c>
      <c r="C25" s="31">
        <f>+C11</f>
        <v>103250</v>
      </c>
      <c r="D25" s="58">
        <f>+D11</f>
        <v>0.35</v>
      </c>
      <c r="E25" s="58"/>
      <c r="F25" s="49">
        <v>45505</v>
      </c>
      <c r="O25" s="51"/>
    </row>
    <row r="26" spans="2:15" ht="19.5" x14ac:dyDescent="0.35">
      <c r="B26" s="1" t="s">
        <v>49</v>
      </c>
      <c r="C26" s="4">
        <f>+SUM(C16:C25)</f>
        <v>295000</v>
      </c>
      <c r="D26" s="58">
        <v>1</v>
      </c>
      <c r="E26" s="63"/>
      <c r="F26" s="48"/>
    </row>
    <row r="27" spans="2:15" ht="19.5" x14ac:dyDescent="0.35">
      <c r="F27" s="50"/>
    </row>
    <row r="28" spans="2:15" ht="19.5" x14ac:dyDescent="0.35">
      <c r="B28" s="10" t="s">
        <v>52</v>
      </c>
      <c r="F28" s="50"/>
    </row>
    <row r="29" spans="2:15" ht="19.5" x14ac:dyDescent="0.35">
      <c r="F29" s="50"/>
    </row>
    <row r="30" spans="2:15" ht="19.5" x14ac:dyDescent="0.35">
      <c r="B30" s="59" t="s">
        <v>53</v>
      </c>
      <c r="C30" s="59"/>
      <c r="D30" s="59"/>
      <c r="E30" s="59"/>
      <c r="F30" s="50"/>
    </row>
    <row r="31" spans="2:15" ht="19.5" x14ac:dyDescent="0.35">
      <c r="B31" s="12"/>
      <c r="F31" s="50"/>
    </row>
    <row r="32" spans="2:15" ht="19.5" x14ac:dyDescent="0.35">
      <c r="B32" s="12"/>
    </row>
    <row r="33" spans="2:6" x14ac:dyDescent="0.35">
      <c r="B33" s="11"/>
    </row>
    <row r="34" spans="2:6" x14ac:dyDescent="0.35">
      <c r="B34"/>
    </row>
    <row r="35" spans="2:6" ht="19.5" x14ac:dyDescent="0.35">
      <c r="B35" s="10" t="s">
        <v>86</v>
      </c>
      <c r="C35" s="16"/>
      <c r="D35" s="16" t="s">
        <v>87</v>
      </c>
      <c r="F35" s="17" t="s">
        <v>57</v>
      </c>
    </row>
    <row r="36" spans="2:6" ht="19.5" x14ac:dyDescent="0.35">
      <c r="B36" s="13" t="s">
        <v>84</v>
      </c>
      <c r="C36" s="14"/>
      <c r="D36" s="14"/>
      <c r="E36" s="13"/>
      <c r="F36" s="18" t="s">
        <v>85</v>
      </c>
    </row>
    <row r="37" spans="2:6" ht="19.5" x14ac:dyDescent="0.35">
      <c r="B37" s="10" t="s">
        <v>88</v>
      </c>
      <c r="C37" s="16"/>
      <c r="D37" s="10" t="s">
        <v>88</v>
      </c>
      <c r="F37" s="17" t="s">
        <v>88</v>
      </c>
    </row>
    <row r="38" spans="2:6" ht="19.5" x14ac:dyDescent="0.35">
      <c r="B38" s="10"/>
    </row>
    <row r="39" spans="2:6" ht="19.5" x14ac:dyDescent="0.35">
      <c r="B39" s="10" t="s">
        <v>60</v>
      </c>
      <c r="F39" s="21">
        <v>44735</v>
      </c>
    </row>
    <row r="40" spans="2:6" ht="19.5" x14ac:dyDescent="0.35">
      <c r="B40" s="13"/>
      <c r="F40" s="21"/>
    </row>
  </sheetData>
  <mergeCells count="8">
    <mergeCell ref="D26:E26"/>
    <mergeCell ref="B30:E30"/>
    <mergeCell ref="B14:F14"/>
    <mergeCell ref="D15:E15"/>
    <mergeCell ref="D16:E16"/>
    <mergeCell ref="D17:E17"/>
    <mergeCell ref="D18:E24"/>
    <mergeCell ref="D25:E25"/>
  </mergeCells>
  <phoneticPr fontId="5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55"/>
  <sheetViews>
    <sheetView zoomScale="80" zoomScaleNormal="80" workbookViewId="0">
      <selection activeCell="B1" sqref="B1"/>
    </sheetView>
  </sheetViews>
  <sheetFormatPr baseColWidth="10" defaultColWidth="8.7265625" defaultRowHeight="14.5" x14ac:dyDescent="0.35"/>
  <cols>
    <col min="2" max="2" width="15.90625" style="3" customWidth="1"/>
    <col min="3" max="3" width="17.7265625" style="3" customWidth="1"/>
    <col min="4" max="4" width="10.36328125" style="3" customWidth="1"/>
    <col min="5" max="5" width="13.6328125" style="3" bestFit="1" customWidth="1"/>
    <col min="6" max="6" width="14.26953125" style="3" customWidth="1"/>
    <col min="9" max="9" width="8.7265625" style="3"/>
    <col min="10" max="10" width="15.1796875" customWidth="1"/>
    <col min="11" max="11" width="6.90625" bestFit="1" customWidth="1"/>
    <col min="12" max="12" width="10.1796875" style="5" customWidth="1"/>
    <col min="13" max="13" width="13.90625" bestFit="1" customWidth="1"/>
    <col min="14" max="14" width="11.81640625" customWidth="1"/>
    <col min="15" max="15" width="6.81640625" customWidth="1"/>
    <col min="16" max="16" width="12.90625" bestFit="1" customWidth="1"/>
  </cols>
  <sheetData>
    <row r="1" spans="2:15" ht="19.5" x14ac:dyDescent="0.35">
      <c r="B1" s="6" t="s">
        <v>61</v>
      </c>
      <c r="J1" s="24"/>
      <c r="K1" s="24"/>
      <c r="L1" s="34"/>
      <c r="M1" s="24"/>
      <c r="N1" s="33"/>
      <c r="O1" s="22"/>
    </row>
    <row r="2" spans="2:15" ht="19.5" x14ac:dyDescent="0.35">
      <c r="B2" s="6"/>
      <c r="I2" s="29"/>
      <c r="J2" s="24"/>
      <c r="K2" s="24"/>
      <c r="L2" s="34"/>
      <c r="M2" s="24"/>
      <c r="N2" s="33"/>
      <c r="O2" s="22"/>
    </row>
    <row r="3" spans="2:15" ht="19.5" x14ac:dyDescent="0.35">
      <c r="B3" s="10" t="s">
        <v>62</v>
      </c>
      <c r="I3" s="10" t="s">
        <v>66</v>
      </c>
      <c r="J3" s="35"/>
      <c r="K3" s="35"/>
      <c r="L3" s="36"/>
      <c r="M3" s="35"/>
      <c r="N3" s="35"/>
      <c r="O3" s="35"/>
    </row>
    <row r="4" spans="2:15" ht="19.5" x14ac:dyDescent="0.35">
      <c r="H4" s="37"/>
    </row>
    <row r="5" spans="2:15" ht="78" x14ac:dyDescent="0.35">
      <c r="B5" s="2" t="s">
        <v>0</v>
      </c>
      <c r="C5" s="30" t="s">
        <v>1</v>
      </c>
      <c r="D5" s="2"/>
      <c r="E5" s="2" t="s">
        <v>2</v>
      </c>
      <c r="F5" s="2" t="s">
        <v>3</v>
      </c>
      <c r="I5" s="37" t="s">
        <v>68</v>
      </c>
      <c r="J5" s="37" t="s">
        <v>69</v>
      </c>
      <c r="K5" s="37" t="s">
        <v>70</v>
      </c>
      <c r="L5" s="37" t="s">
        <v>71</v>
      </c>
      <c r="M5" s="37" t="s">
        <v>67</v>
      </c>
      <c r="N5" s="37" t="s">
        <v>72</v>
      </c>
      <c r="O5" s="37" t="s">
        <v>73</v>
      </c>
    </row>
    <row r="6" spans="2:15" ht="39" x14ac:dyDescent="0.55000000000000004">
      <c r="B6" s="2" t="s">
        <v>4</v>
      </c>
      <c r="C6" s="30" t="s">
        <v>17</v>
      </c>
      <c r="D6" s="30" t="s">
        <v>16</v>
      </c>
      <c r="E6" s="2" t="s">
        <v>5</v>
      </c>
      <c r="F6" s="30" t="s">
        <v>6</v>
      </c>
      <c r="I6" s="38">
        <v>14</v>
      </c>
      <c r="J6" s="39" t="s">
        <v>74</v>
      </c>
      <c r="K6" s="40">
        <v>522</v>
      </c>
      <c r="L6" s="40">
        <v>3</v>
      </c>
      <c r="M6" s="41">
        <v>360000</v>
      </c>
      <c r="N6" s="40" t="s">
        <v>75</v>
      </c>
      <c r="O6" s="42">
        <v>253.53</v>
      </c>
    </row>
    <row r="7" spans="2:15" ht="63" customHeight="1" x14ac:dyDescent="0.55000000000000004">
      <c r="B7" s="2" t="s">
        <v>7</v>
      </c>
      <c r="C7" s="31">
        <v>295000</v>
      </c>
      <c r="D7" s="32">
        <v>1</v>
      </c>
      <c r="E7" s="2" t="s">
        <v>8</v>
      </c>
      <c r="F7" s="30" t="s">
        <v>9</v>
      </c>
      <c r="I7" s="38">
        <v>15</v>
      </c>
      <c r="J7" s="39" t="s">
        <v>74</v>
      </c>
      <c r="K7" s="40">
        <v>500</v>
      </c>
      <c r="L7" s="40">
        <v>3</v>
      </c>
      <c r="M7" s="41">
        <v>355000</v>
      </c>
      <c r="N7" s="40" t="s">
        <v>76</v>
      </c>
      <c r="O7" s="42">
        <v>264.89</v>
      </c>
    </row>
    <row r="8" spans="2:15" ht="58.5" x14ac:dyDescent="0.55000000000000004">
      <c r="B8" s="2" t="s">
        <v>10</v>
      </c>
      <c r="C8" s="31">
        <v>5000</v>
      </c>
      <c r="D8" s="30"/>
      <c r="E8" s="2" t="s">
        <v>20</v>
      </c>
      <c r="F8" s="30" t="s">
        <v>11</v>
      </c>
      <c r="I8" s="38">
        <v>16</v>
      </c>
      <c r="J8" s="39" t="s">
        <v>74</v>
      </c>
      <c r="K8" s="40">
        <v>500</v>
      </c>
      <c r="L8" s="40">
        <v>3</v>
      </c>
      <c r="M8" s="41">
        <v>355000</v>
      </c>
      <c r="N8" s="40" t="s">
        <v>76</v>
      </c>
      <c r="O8" s="42">
        <v>264.89</v>
      </c>
    </row>
    <row r="9" spans="2:15" ht="58.5" x14ac:dyDescent="0.55000000000000004">
      <c r="B9" s="2" t="s">
        <v>12</v>
      </c>
      <c r="C9" s="31">
        <f>+C7*D9-C8</f>
        <v>68750</v>
      </c>
      <c r="D9" s="32">
        <v>0.25</v>
      </c>
      <c r="E9" s="2" t="s">
        <v>18</v>
      </c>
      <c r="F9" s="30">
        <v>30</v>
      </c>
      <c r="I9" s="38">
        <v>17</v>
      </c>
      <c r="J9" s="39" t="s">
        <v>74</v>
      </c>
      <c r="K9" s="40">
        <v>522</v>
      </c>
      <c r="L9" s="40">
        <v>3</v>
      </c>
      <c r="M9" s="41">
        <v>360000</v>
      </c>
      <c r="N9" s="40" t="s">
        <v>75</v>
      </c>
      <c r="O9" s="42">
        <v>253.53</v>
      </c>
    </row>
    <row r="10" spans="2:15" ht="39" x14ac:dyDescent="0.55000000000000004">
      <c r="B10" s="2" t="s">
        <v>13</v>
      </c>
      <c r="C10" s="31">
        <f>+C7*D10</f>
        <v>118000</v>
      </c>
      <c r="D10" s="32">
        <v>0.4</v>
      </c>
      <c r="E10" s="2" t="s">
        <v>51</v>
      </c>
      <c r="F10" s="30">
        <v>22</v>
      </c>
      <c r="I10" s="38">
        <v>18</v>
      </c>
      <c r="J10" s="39" t="s">
        <v>74</v>
      </c>
      <c r="K10" s="40">
        <v>460</v>
      </c>
      <c r="L10" s="40">
        <v>2</v>
      </c>
      <c r="M10" s="41">
        <v>345000</v>
      </c>
      <c r="N10" s="40" t="s">
        <v>77</v>
      </c>
      <c r="O10" s="42">
        <v>252.05</v>
      </c>
    </row>
    <row r="11" spans="2:15" ht="58.5" x14ac:dyDescent="0.55000000000000004">
      <c r="B11" s="2" t="s">
        <v>14</v>
      </c>
      <c r="C11" s="31">
        <f>+C7*D11</f>
        <v>103250</v>
      </c>
      <c r="D11" s="32">
        <v>0.35</v>
      </c>
      <c r="E11" s="2" t="s">
        <v>19</v>
      </c>
      <c r="F11" s="30" t="s">
        <v>15</v>
      </c>
      <c r="I11" s="38">
        <v>19</v>
      </c>
      <c r="J11" s="39" t="s">
        <v>74</v>
      </c>
      <c r="K11" s="40">
        <v>465</v>
      </c>
      <c r="L11" s="40">
        <v>2</v>
      </c>
      <c r="M11" s="41">
        <v>340000</v>
      </c>
      <c r="N11" s="40" t="s">
        <v>78</v>
      </c>
      <c r="O11" s="42">
        <v>252.05</v>
      </c>
    </row>
    <row r="12" spans="2:15" ht="19.5" x14ac:dyDescent="0.55000000000000004">
      <c r="I12" s="38">
        <v>20</v>
      </c>
      <c r="J12" s="39" t="s">
        <v>80</v>
      </c>
      <c r="K12" s="40">
        <v>500</v>
      </c>
      <c r="L12" s="40">
        <v>2</v>
      </c>
      <c r="M12" s="41">
        <v>350000</v>
      </c>
      <c r="N12" s="40" t="s">
        <v>79</v>
      </c>
      <c r="O12" s="42">
        <v>252.94</v>
      </c>
    </row>
    <row r="13" spans="2:15" ht="19.5" x14ac:dyDescent="0.55000000000000004">
      <c r="I13" s="38">
        <v>21</v>
      </c>
      <c r="J13" s="39" t="s">
        <v>80</v>
      </c>
      <c r="K13" s="40">
        <v>500</v>
      </c>
      <c r="L13" s="40">
        <v>2</v>
      </c>
      <c r="M13" s="41">
        <v>350000</v>
      </c>
      <c r="N13" s="40" t="s">
        <v>79</v>
      </c>
      <c r="O13" s="42">
        <v>252.94</v>
      </c>
    </row>
    <row r="14" spans="2:15" ht="19.5" x14ac:dyDescent="0.55000000000000004">
      <c r="B14" s="60" t="s">
        <v>21</v>
      </c>
      <c r="C14" s="60"/>
      <c r="D14" s="60"/>
      <c r="E14" s="60"/>
      <c r="F14" s="60"/>
      <c r="I14" s="38">
        <v>22</v>
      </c>
      <c r="J14" s="39" t="s">
        <v>74</v>
      </c>
      <c r="K14" s="40">
        <v>460</v>
      </c>
      <c r="L14" s="40">
        <v>2</v>
      </c>
      <c r="M14" s="41">
        <v>345000</v>
      </c>
      <c r="N14" s="40" t="s">
        <v>77</v>
      </c>
      <c r="O14" s="42">
        <v>252.05</v>
      </c>
    </row>
    <row r="15" spans="2:15" ht="39" x14ac:dyDescent="0.55000000000000004">
      <c r="B15" s="2" t="s">
        <v>22</v>
      </c>
      <c r="C15" s="2" t="s">
        <v>23</v>
      </c>
      <c r="D15" s="61" t="s">
        <v>50</v>
      </c>
      <c r="E15" s="62"/>
      <c r="F15" s="2" t="s">
        <v>59</v>
      </c>
      <c r="I15" s="38">
        <v>23</v>
      </c>
      <c r="J15" s="39" t="s">
        <v>74</v>
      </c>
      <c r="K15" s="40">
        <v>465</v>
      </c>
      <c r="L15" s="40">
        <v>2</v>
      </c>
      <c r="M15" s="41">
        <v>340000</v>
      </c>
      <c r="N15" s="40" t="s">
        <v>78</v>
      </c>
      <c r="O15" s="42">
        <v>252.05</v>
      </c>
    </row>
    <row r="16" spans="2:15" ht="19.5" x14ac:dyDescent="0.35">
      <c r="B16" s="1" t="s">
        <v>24</v>
      </c>
      <c r="C16" s="31">
        <f>+C8</f>
        <v>5000</v>
      </c>
      <c r="D16" s="60"/>
      <c r="E16" s="60"/>
      <c r="F16" s="8">
        <v>44684</v>
      </c>
    </row>
    <row r="17" spans="2:6" ht="39" customHeight="1" x14ac:dyDescent="0.35">
      <c r="B17" s="1" t="s">
        <v>25</v>
      </c>
      <c r="C17" s="31">
        <f>+C9</f>
        <v>68750</v>
      </c>
      <c r="D17" s="60" t="s">
        <v>26</v>
      </c>
      <c r="E17" s="60"/>
      <c r="F17" s="8">
        <v>44735</v>
      </c>
    </row>
    <row r="18" spans="2:6" ht="19.5" x14ac:dyDescent="0.35">
      <c r="B18" s="7" t="s">
        <v>27</v>
      </c>
      <c r="C18" s="31">
        <f t="shared" ref="C18:C39" si="0">+$C$10/$F$10</f>
        <v>5363.636363636364</v>
      </c>
      <c r="D18" s="58">
        <f>+D10</f>
        <v>0.4</v>
      </c>
      <c r="E18" s="58"/>
      <c r="F18" s="8">
        <v>44745</v>
      </c>
    </row>
    <row r="19" spans="2:6" ht="19.5" x14ac:dyDescent="0.35">
      <c r="B19" s="7" t="s">
        <v>28</v>
      </c>
      <c r="C19" s="31">
        <f t="shared" si="0"/>
        <v>5363.636363636364</v>
      </c>
      <c r="D19" s="58"/>
      <c r="E19" s="58"/>
      <c r="F19" s="8">
        <v>44776</v>
      </c>
    </row>
    <row r="20" spans="2:6" ht="19.5" x14ac:dyDescent="0.35">
      <c r="B20" s="7" t="s">
        <v>63</v>
      </c>
      <c r="C20" s="31">
        <f t="shared" si="0"/>
        <v>5363.636363636364</v>
      </c>
      <c r="D20" s="58"/>
      <c r="E20" s="58"/>
      <c r="F20" s="8">
        <v>44807</v>
      </c>
    </row>
    <row r="21" spans="2:6" ht="19.5" x14ac:dyDescent="0.35">
      <c r="B21" s="7" t="s">
        <v>29</v>
      </c>
      <c r="C21" s="31">
        <f t="shared" si="0"/>
        <v>5363.636363636364</v>
      </c>
      <c r="D21" s="58"/>
      <c r="E21" s="58"/>
      <c r="F21" s="8">
        <v>44837</v>
      </c>
    </row>
    <row r="22" spans="2:6" ht="19.5" x14ac:dyDescent="0.35">
      <c r="B22" s="7" t="s">
        <v>30</v>
      </c>
      <c r="C22" s="31">
        <f t="shared" si="0"/>
        <v>5363.636363636364</v>
      </c>
      <c r="D22" s="58"/>
      <c r="E22" s="58"/>
      <c r="F22" s="8">
        <v>44868</v>
      </c>
    </row>
    <row r="23" spans="2:6" ht="19.5" x14ac:dyDescent="0.35">
      <c r="B23" s="7" t="s">
        <v>31</v>
      </c>
      <c r="C23" s="31">
        <f t="shared" si="0"/>
        <v>5363.636363636364</v>
      </c>
      <c r="D23" s="58"/>
      <c r="E23" s="58"/>
      <c r="F23" s="8">
        <v>44898</v>
      </c>
    </row>
    <row r="24" spans="2:6" ht="19.5" x14ac:dyDescent="0.35">
      <c r="B24" s="7" t="s">
        <v>32</v>
      </c>
      <c r="C24" s="31">
        <f t="shared" si="0"/>
        <v>5363.636363636364</v>
      </c>
      <c r="D24" s="58"/>
      <c r="E24" s="58"/>
      <c r="F24" s="8">
        <v>44929</v>
      </c>
    </row>
    <row r="25" spans="2:6" ht="19.5" x14ac:dyDescent="0.35">
      <c r="B25" s="7" t="s">
        <v>33</v>
      </c>
      <c r="C25" s="31">
        <f t="shared" si="0"/>
        <v>5363.636363636364</v>
      </c>
      <c r="D25" s="58"/>
      <c r="E25" s="58"/>
      <c r="F25" s="8">
        <v>44960</v>
      </c>
    </row>
    <row r="26" spans="2:6" ht="19.5" x14ac:dyDescent="0.35">
      <c r="B26" s="7" t="s">
        <v>34</v>
      </c>
      <c r="C26" s="31">
        <f t="shared" si="0"/>
        <v>5363.636363636364</v>
      </c>
      <c r="D26" s="58"/>
      <c r="E26" s="58"/>
      <c r="F26" s="8">
        <v>44988</v>
      </c>
    </row>
    <row r="27" spans="2:6" ht="19.5" x14ac:dyDescent="0.35">
      <c r="B27" s="7" t="s">
        <v>35</v>
      </c>
      <c r="C27" s="31">
        <f t="shared" si="0"/>
        <v>5363.636363636364</v>
      </c>
      <c r="D27" s="58"/>
      <c r="E27" s="58"/>
      <c r="F27" s="8">
        <v>45019</v>
      </c>
    </row>
    <row r="28" spans="2:6" ht="19.5" x14ac:dyDescent="0.35">
      <c r="B28" s="7" t="s">
        <v>36</v>
      </c>
      <c r="C28" s="31">
        <f t="shared" si="0"/>
        <v>5363.636363636364</v>
      </c>
      <c r="D28" s="58"/>
      <c r="E28" s="58"/>
      <c r="F28" s="8">
        <v>45049</v>
      </c>
    </row>
    <row r="29" spans="2:6" ht="19.5" x14ac:dyDescent="0.35">
      <c r="B29" s="7" t="s">
        <v>37</v>
      </c>
      <c r="C29" s="31">
        <f t="shared" si="0"/>
        <v>5363.636363636364</v>
      </c>
      <c r="D29" s="58"/>
      <c r="E29" s="58"/>
      <c r="F29" s="8">
        <v>45080</v>
      </c>
    </row>
    <row r="30" spans="2:6" ht="19.5" x14ac:dyDescent="0.35">
      <c r="B30" s="7" t="s">
        <v>38</v>
      </c>
      <c r="C30" s="31">
        <f t="shared" si="0"/>
        <v>5363.636363636364</v>
      </c>
      <c r="D30" s="58"/>
      <c r="E30" s="58"/>
      <c r="F30" s="8">
        <v>45110</v>
      </c>
    </row>
    <row r="31" spans="2:6" ht="19.5" x14ac:dyDescent="0.35">
      <c r="B31" s="7" t="s">
        <v>39</v>
      </c>
      <c r="C31" s="31">
        <f t="shared" si="0"/>
        <v>5363.636363636364</v>
      </c>
      <c r="D31" s="58"/>
      <c r="E31" s="58"/>
      <c r="F31" s="8">
        <v>45141</v>
      </c>
    </row>
    <row r="32" spans="2:6" ht="19.5" x14ac:dyDescent="0.35">
      <c r="B32" s="7" t="s">
        <v>40</v>
      </c>
      <c r="C32" s="31">
        <f t="shared" si="0"/>
        <v>5363.636363636364</v>
      </c>
      <c r="D32" s="58"/>
      <c r="E32" s="58"/>
      <c r="F32" s="8">
        <v>45172</v>
      </c>
    </row>
    <row r="33" spans="2:6" ht="19.5" x14ac:dyDescent="0.35">
      <c r="B33" s="7" t="s">
        <v>41</v>
      </c>
      <c r="C33" s="31">
        <f t="shared" si="0"/>
        <v>5363.636363636364</v>
      </c>
      <c r="D33" s="58"/>
      <c r="E33" s="58"/>
      <c r="F33" s="8">
        <v>45202</v>
      </c>
    </row>
    <row r="34" spans="2:6" ht="19.5" x14ac:dyDescent="0.35">
      <c r="B34" s="7" t="s">
        <v>42</v>
      </c>
      <c r="C34" s="31">
        <f t="shared" si="0"/>
        <v>5363.636363636364</v>
      </c>
      <c r="D34" s="58"/>
      <c r="E34" s="58"/>
      <c r="F34" s="8">
        <v>45233</v>
      </c>
    </row>
    <row r="35" spans="2:6" ht="19.5" x14ac:dyDescent="0.35">
      <c r="B35" s="7" t="s">
        <v>43</v>
      </c>
      <c r="C35" s="31">
        <f t="shared" si="0"/>
        <v>5363.636363636364</v>
      </c>
      <c r="D35" s="58"/>
      <c r="E35" s="58"/>
      <c r="F35" s="8">
        <v>45263</v>
      </c>
    </row>
    <row r="36" spans="2:6" ht="19.5" x14ac:dyDescent="0.35">
      <c r="B36" s="7" t="s">
        <v>44</v>
      </c>
      <c r="C36" s="31">
        <f t="shared" si="0"/>
        <v>5363.636363636364</v>
      </c>
      <c r="D36" s="58"/>
      <c r="E36" s="58"/>
      <c r="F36" s="8">
        <v>45294</v>
      </c>
    </row>
    <row r="37" spans="2:6" ht="19.5" x14ac:dyDescent="0.35">
      <c r="B37" s="7" t="s">
        <v>45</v>
      </c>
      <c r="C37" s="31">
        <f t="shared" si="0"/>
        <v>5363.636363636364</v>
      </c>
      <c r="D37" s="58"/>
      <c r="E37" s="58"/>
      <c r="F37" s="8">
        <v>45325</v>
      </c>
    </row>
    <row r="38" spans="2:6" ht="19.5" x14ac:dyDescent="0.35">
      <c r="B38" s="7" t="s">
        <v>46</v>
      </c>
      <c r="C38" s="31">
        <f t="shared" si="0"/>
        <v>5363.636363636364</v>
      </c>
      <c r="D38" s="58"/>
      <c r="E38" s="58"/>
      <c r="F38" s="8">
        <v>45354</v>
      </c>
    </row>
    <row r="39" spans="2:6" ht="19.5" x14ac:dyDescent="0.35">
      <c r="B39" s="7" t="s">
        <v>47</v>
      </c>
      <c r="C39" s="31">
        <f t="shared" si="0"/>
        <v>5363.636363636364</v>
      </c>
      <c r="D39" s="58"/>
      <c r="E39" s="58"/>
      <c r="F39" s="8">
        <v>45385</v>
      </c>
    </row>
    <row r="40" spans="2:6" ht="19.5" x14ac:dyDescent="0.35">
      <c r="B40" s="7" t="s">
        <v>48</v>
      </c>
      <c r="C40" s="31">
        <f>+C11</f>
        <v>103250</v>
      </c>
      <c r="D40" s="58">
        <f>+D11</f>
        <v>0.35</v>
      </c>
      <c r="E40" s="58"/>
      <c r="F40" s="8">
        <v>45415</v>
      </c>
    </row>
    <row r="41" spans="2:6" ht="19.5" x14ac:dyDescent="0.35">
      <c r="B41" s="1" t="s">
        <v>49</v>
      </c>
      <c r="C41" s="4">
        <f>+SUM(C16:C40)</f>
        <v>294999.99999999988</v>
      </c>
      <c r="D41" s="58">
        <v>1</v>
      </c>
      <c r="E41" s="58"/>
      <c r="F41" s="7"/>
    </row>
    <row r="43" spans="2:6" ht="19.5" x14ac:dyDescent="0.35">
      <c r="B43" s="10" t="s">
        <v>52</v>
      </c>
    </row>
    <row r="45" spans="2:6" ht="19.5" x14ac:dyDescent="0.35">
      <c r="B45" s="59" t="s">
        <v>53</v>
      </c>
      <c r="C45" s="59"/>
      <c r="D45" s="59"/>
      <c r="E45" s="59"/>
    </row>
    <row r="46" spans="2:6" ht="19.5" x14ac:dyDescent="0.35">
      <c r="B46" s="12"/>
    </row>
    <row r="47" spans="2:6" ht="19.5" x14ac:dyDescent="0.35">
      <c r="B47" s="12"/>
    </row>
    <row r="48" spans="2:6" x14ac:dyDescent="0.35">
      <c r="B48" s="11"/>
    </row>
    <row r="49" spans="2:6" x14ac:dyDescent="0.35">
      <c r="B49" s="11"/>
    </row>
    <row r="50" spans="2:6" x14ac:dyDescent="0.35">
      <c r="B50"/>
    </row>
    <row r="51" spans="2:6" ht="19.5" x14ac:dyDescent="0.35">
      <c r="B51" s="10" t="s">
        <v>56</v>
      </c>
      <c r="C51" s="16"/>
      <c r="D51" s="16" t="s">
        <v>56</v>
      </c>
      <c r="F51" s="17" t="s">
        <v>57</v>
      </c>
    </row>
    <row r="52" spans="2:6" ht="19.5" x14ac:dyDescent="0.35">
      <c r="B52" s="13" t="s">
        <v>54</v>
      </c>
      <c r="C52" s="14"/>
      <c r="D52" s="14"/>
      <c r="E52" s="13"/>
      <c r="F52" s="18" t="s">
        <v>55</v>
      </c>
    </row>
    <row r="53" spans="2:6" ht="19.5" x14ac:dyDescent="0.35">
      <c r="B53" s="10" t="s">
        <v>58</v>
      </c>
      <c r="C53" s="16"/>
      <c r="D53" s="16" t="s">
        <v>58</v>
      </c>
      <c r="F53" s="19" t="s">
        <v>58</v>
      </c>
    </row>
    <row r="54" spans="2:6" ht="19.5" x14ac:dyDescent="0.35">
      <c r="B54" s="10"/>
    </row>
    <row r="55" spans="2:6" ht="19.5" x14ac:dyDescent="0.35">
      <c r="B55" s="13" t="s">
        <v>60</v>
      </c>
      <c r="F55" s="21">
        <v>44735</v>
      </c>
    </row>
  </sheetData>
  <mergeCells count="8">
    <mergeCell ref="D41:E41"/>
    <mergeCell ref="B45:E45"/>
    <mergeCell ref="B14:F14"/>
    <mergeCell ref="D15:E15"/>
    <mergeCell ref="D16:E16"/>
    <mergeCell ref="D17:E17"/>
    <mergeCell ref="D18:E39"/>
    <mergeCell ref="D40:E40"/>
  </mergeCells>
  <phoneticPr fontId="5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29880-5A81-4075-8672-006696313B8B}">
  <dimension ref="B1:P55"/>
  <sheetViews>
    <sheetView zoomScale="80" zoomScaleNormal="80" workbookViewId="0">
      <selection activeCell="B1" sqref="B1"/>
    </sheetView>
  </sheetViews>
  <sheetFormatPr baseColWidth="10" defaultColWidth="8.7265625" defaultRowHeight="14.5" x14ac:dyDescent="0.35"/>
  <cols>
    <col min="2" max="2" width="15.90625" style="3" customWidth="1"/>
    <col min="3" max="3" width="17.7265625" style="3" customWidth="1"/>
    <col min="4" max="4" width="10.36328125" style="3" customWidth="1"/>
    <col min="5" max="5" width="13.6328125" style="3" bestFit="1" customWidth="1"/>
    <col min="6" max="6" width="14.26953125" style="3" customWidth="1"/>
    <col min="8" max="8" width="48" bestFit="1" customWidth="1"/>
    <col min="9" max="9" width="12.6328125" bestFit="1" customWidth="1"/>
    <col min="15" max="15" width="34.08984375" customWidth="1"/>
    <col min="16" max="16" width="12.6328125" bestFit="1" customWidth="1"/>
  </cols>
  <sheetData>
    <row r="1" spans="2:9" ht="19.5" x14ac:dyDescent="0.35">
      <c r="B1" s="6" t="s">
        <v>61</v>
      </c>
      <c r="H1" s="23"/>
      <c r="I1" s="24"/>
    </row>
    <row r="2" spans="2:9" ht="19.5" x14ac:dyDescent="0.45">
      <c r="B2" s="6"/>
      <c r="H2" s="27"/>
      <c r="I2" s="26"/>
    </row>
    <row r="3" spans="2:9" ht="19.5" x14ac:dyDescent="0.45">
      <c r="B3" s="10" t="s">
        <v>62</v>
      </c>
      <c r="H3" s="28"/>
      <c r="I3" s="26"/>
    </row>
    <row r="4" spans="2:9" ht="14.5" customHeight="1" x14ac:dyDescent="0.45">
      <c r="H4" s="29"/>
      <c r="I4" s="26"/>
    </row>
    <row r="5" spans="2:9" ht="39" x14ac:dyDescent="0.45">
      <c r="B5" s="2" t="s">
        <v>0</v>
      </c>
      <c r="C5" s="30" t="s">
        <v>81</v>
      </c>
      <c r="D5" s="2"/>
      <c r="E5" s="2" t="s">
        <v>2</v>
      </c>
      <c r="F5" s="47" t="s">
        <v>3</v>
      </c>
      <c r="H5" s="27"/>
      <c r="I5" s="26"/>
    </row>
    <row r="6" spans="2:9" ht="39" x14ac:dyDescent="0.35">
      <c r="B6" s="2" t="s">
        <v>4</v>
      </c>
      <c r="C6" s="53">
        <v>14</v>
      </c>
      <c r="D6" s="53" t="s">
        <v>75</v>
      </c>
      <c r="E6" s="2" t="s">
        <v>5</v>
      </c>
      <c r="F6" s="54">
        <v>44684</v>
      </c>
      <c r="H6" s="55"/>
      <c r="I6" s="55"/>
    </row>
    <row r="7" spans="2:9" ht="63" customHeight="1" x14ac:dyDescent="0.35">
      <c r="B7" s="2" t="s">
        <v>7</v>
      </c>
      <c r="C7" s="46">
        <f>360000*99%</f>
        <v>356400</v>
      </c>
      <c r="D7" s="52">
        <v>1</v>
      </c>
      <c r="E7" s="2" t="s">
        <v>8</v>
      </c>
      <c r="F7" s="54">
        <v>45488</v>
      </c>
      <c r="H7" s="56"/>
      <c r="I7" s="57"/>
    </row>
    <row r="8" spans="2:9" ht="58.5" x14ac:dyDescent="0.35">
      <c r="B8" s="2" t="s">
        <v>10</v>
      </c>
      <c r="C8" s="46">
        <v>5000</v>
      </c>
      <c r="D8" s="53"/>
      <c r="E8" s="2" t="s">
        <v>20</v>
      </c>
      <c r="F8" s="45" t="s">
        <v>11</v>
      </c>
    </row>
    <row r="9" spans="2:9" ht="58.5" x14ac:dyDescent="0.35">
      <c r="B9" s="2" t="s">
        <v>12</v>
      </c>
      <c r="C9" s="46">
        <f>+C7*D9-C8</f>
        <v>119739.99999999999</v>
      </c>
      <c r="D9" s="52">
        <v>0.35</v>
      </c>
      <c r="E9" s="2" t="s">
        <v>18</v>
      </c>
      <c r="F9" s="45">
        <v>30</v>
      </c>
    </row>
    <row r="10" spans="2:9" ht="39" x14ac:dyDescent="0.35">
      <c r="B10" s="2" t="s">
        <v>13</v>
      </c>
      <c r="C10" s="46">
        <f>+C7*D10</f>
        <v>142560</v>
      </c>
      <c r="D10" s="52">
        <v>0.4</v>
      </c>
      <c r="E10" s="2" t="s">
        <v>51</v>
      </c>
      <c r="F10" s="45">
        <v>22</v>
      </c>
    </row>
    <row r="11" spans="2:9" ht="58.5" x14ac:dyDescent="0.35">
      <c r="B11" s="2" t="s">
        <v>14</v>
      </c>
      <c r="C11" s="46">
        <f>+C7*D11</f>
        <v>89100</v>
      </c>
      <c r="D11" s="52">
        <v>0.25</v>
      </c>
      <c r="E11" s="2" t="s">
        <v>19</v>
      </c>
      <c r="F11" s="54">
        <v>45100</v>
      </c>
    </row>
    <row r="14" spans="2:9" ht="19.5" x14ac:dyDescent="0.35">
      <c r="B14" s="60" t="s">
        <v>21</v>
      </c>
      <c r="C14" s="60"/>
      <c r="D14" s="60"/>
      <c r="E14" s="60"/>
      <c r="F14" s="60"/>
    </row>
    <row r="15" spans="2:9" ht="39" x14ac:dyDescent="0.35">
      <c r="B15" s="2" t="s">
        <v>22</v>
      </c>
      <c r="C15" s="2" t="s">
        <v>23</v>
      </c>
      <c r="D15" s="61" t="s">
        <v>50</v>
      </c>
      <c r="E15" s="62"/>
      <c r="F15" s="2" t="s">
        <v>59</v>
      </c>
    </row>
    <row r="16" spans="2:9" ht="19.5" x14ac:dyDescent="0.35">
      <c r="B16" s="1" t="s">
        <v>24</v>
      </c>
      <c r="C16" s="4">
        <f>+C8</f>
        <v>5000</v>
      </c>
      <c r="D16" s="60"/>
      <c r="E16" s="60"/>
      <c r="F16" s="8">
        <v>44684</v>
      </c>
    </row>
    <row r="17" spans="2:16" ht="39" customHeight="1" x14ac:dyDescent="0.35">
      <c r="B17" s="1" t="s">
        <v>25</v>
      </c>
      <c r="C17" s="4">
        <f>+C9</f>
        <v>119739.99999999999</v>
      </c>
      <c r="D17" s="60" t="s">
        <v>64</v>
      </c>
      <c r="E17" s="60"/>
      <c r="F17" s="8">
        <v>44735</v>
      </c>
    </row>
    <row r="18" spans="2:16" ht="19.5" x14ac:dyDescent="0.35">
      <c r="B18" s="7" t="s">
        <v>27</v>
      </c>
      <c r="C18" s="4">
        <f t="shared" ref="C18:C39" si="0">+$C$10/$F$10</f>
        <v>6480</v>
      </c>
      <c r="D18" s="58">
        <f>+D10</f>
        <v>0.4</v>
      </c>
      <c r="E18" s="58"/>
      <c r="F18" s="8">
        <v>44745</v>
      </c>
    </row>
    <row r="19" spans="2:16" ht="19.5" x14ac:dyDescent="0.35">
      <c r="B19" s="7" t="s">
        <v>28</v>
      </c>
      <c r="C19" s="4">
        <f t="shared" si="0"/>
        <v>6480</v>
      </c>
      <c r="D19" s="58"/>
      <c r="E19" s="58"/>
      <c r="F19" s="8">
        <v>44776</v>
      </c>
      <c r="O19" s="20"/>
      <c r="P19" s="20"/>
    </row>
    <row r="20" spans="2:16" ht="19.5" x14ac:dyDescent="0.35">
      <c r="B20" s="7" t="s">
        <v>63</v>
      </c>
      <c r="C20" s="4">
        <f t="shared" si="0"/>
        <v>6480</v>
      </c>
      <c r="D20" s="58"/>
      <c r="E20" s="58"/>
      <c r="F20" s="8">
        <v>44807</v>
      </c>
    </row>
    <row r="21" spans="2:16" ht="19.5" x14ac:dyDescent="0.35">
      <c r="B21" s="7" t="s">
        <v>29</v>
      </c>
      <c r="C21" s="4">
        <f t="shared" si="0"/>
        <v>6480</v>
      </c>
      <c r="D21" s="58"/>
      <c r="E21" s="58"/>
      <c r="F21" s="8">
        <v>44837</v>
      </c>
    </row>
    <row r="22" spans="2:16" ht="19.5" x14ac:dyDescent="0.35">
      <c r="B22" s="7" t="s">
        <v>30</v>
      </c>
      <c r="C22" s="4">
        <f t="shared" si="0"/>
        <v>6480</v>
      </c>
      <c r="D22" s="58"/>
      <c r="E22" s="58"/>
      <c r="F22" s="8">
        <v>44868</v>
      </c>
    </row>
    <row r="23" spans="2:16" ht="19.5" x14ac:dyDescent="0.35">
      <c r="B23" s="7" t="s">
        <v>31</v>
      </c>
      <c r="C23" s="4">
        <f t="shared" si="0"/>
        <v>6480</v>
      </c>
      <c r="D23" s="58"/>
      <c r="E23" s="58"/>
      <c r="F23" s="8">
        <v>44898</v>
      </c>
    </row>
    <row r="24" spans="2:16" ht="19.5" x14ac:dyDescent="0.35">
      <c r="B24" s="7" t="s">
        <v>32</v>
      </c>
      <c r="C24" s="4">
        <f t="shared" si="0"/>
        <v>6480</v>
      </c>
      <c r="D24" s="58"/>
      <c r="E24" s="58"/>
      <c r="F24" s="8">
        <v>44929</v>
      </c>
    </row>
    <row r="25" spans="2:16" ht="19.5" x14ac:dyDescent="0.35">
      <c r="B25" s="7" t="s">
        <v>33</v>
      </c>
      <c r="C25" s="4">
        <f t="shared" si="0"/>
        <v>6480</v>
      </c>
      <c r="D25" s="58"/>
      <c r="E25" s="58"/>
      <c r="F25" s="8">
        <v>44960</v>
      </c>
    </row>
    <row r="26" spans="2:16" ht="19.5" x14ac:dyDescent="0.35">
      <c r="B26" s="7" t="s">
        <v>34</v>
      </c>
      <c r="C26" s="4">
        <f t="shared" si="0"/>
        <v>6480</v>
      </c>
      <c r="D26" s="58"/>
      <c r="E26" s="58"/>
      <c r="F26" s="8">
        <v>44988</v>
      </c>
    </row>
    <row r="27" spans="2:16" ht="19.5" x14ac:dyDescent="0.35">
      <c r="B27" s="7" t="s">
        <v>35</v>
      </c>
      <c r="C27" s="4">
        <f t="shared" si="0"/>
        <v>6480</v>
      </c>
      <c r="D27" s="58"/>
      <c r="E27" s="58"/>
      <c r="F27" s="8">
        <v>45019</v>
      </c>
    </row>
    <row r="28" spans="2:16" ht="19.5" x14ac:dyDescent="0.35">
      <c r="B28" s="7" t="s">
        <v>36</v>
      </c>
      <c r="C28" s="4">
        <f t="shared" si="0"/>
        <v>6480</v>
      </c>
      <c r="D28" s="58"/>
      <c r="E28" s="58"/>
      <c r="F28" s="8">
        <v>45049</v>
      </c>
    </row>
    <row r="29" spans="2:16" ht="19.5" x14ac:dyDescent="0.35">
      <c r="B29" s="7" t="s">
        <v>37</v>
      </c>
      <c r="C29" s="4">
        <f t="shared" si="0"/>
        <v>6480</v>
      </c>
      <c r="D29" s="58"/>
      <c r="E29" s="58"/>
      <c r="F29" s="8">
        <v>45080</v>
      </c>
    </row>
    <row r="30" spans="2:16" ht="19.5" x14ac:dyDescent="0.35">
      <c r="B30" s="7" t="s">
        <v>38</v>
      </c>
      <c r="C30" s="4">
        <f t="shared" si="0"/>
        <v>6480</v>
      </c>
      <c r="D30" s="58"/>
      <c r="E30" s="58"/>
      <c r="F30" s="8">
        <v>45110</v>
      </c>
    </row>
    <row r="31" spans="2:16" ht="19.5" x14ac:dyDescent="0.35">
      <c r="B31" s="7" t="s">
        <v>39</v>
      </c>
      <c r="C31" s="4">
        <f t="shared" si="0"/>
        <v>6480</v>
      </c>
      <c r="D31" s="58"/>
      <c r="E31" s="58"/>
      <c r="F31" s="8">
        <v>45141</v>
      </c>
    </row>
    <row r="32" spans="2:16" ht="19.5" x14ac:dyDescent="0.35">
      <c r="B32" s="7" t="s">
        <v>40</v>
      </c>
      <c r="C32" s="4">
        <f t="shared" si="0"/>
        <v>6480</v>
      </c>
      <c r="D32" s="58"/>
      <c r="E32" s="58"/>
      <c r="F32" s="8">
        <v>45172</v>
      </c>
    </row>
    <row r="33" spans="2:6" ht="19.5" x14ac:dyDescent="0.35">
      <c r="B33" s="7" t="s">
        <v>41</v>
      </c>
      <c r="C33" s="4">
        <f t="shared" si="0"/>
        <v>6480</v>
      </c>
      <c r="D33" s="58"/>
      <c r="E33" s="58"/>
      <c r="F33" s="8">
        <v>45202</v>
      </c>
    </row>
    <row r="34" spans="2:6" ht="19.5" x14ac:dyDescent="0.35">
      <c r="B34" s="7" t="s">
        <v>42</v>
      </c>
      <c r="C34" s="4">
        <f t="shared" si="0"/>
        <v>6480</v>
      </c>
      <c r="D34" s="58"/>
      <c r="E34" s="58"/>
      <c r="F34" s="8">
        <v>45233</v>
      </c>
    </row>
    <row r="35" spans="2:6" ht="19.5" x14ac:dyDescent="0.35">
      <c r="B35" s="7" t="s">
        <v>43</v>
      </c>
      <c r="C35" s="4">
        <f t="shared" si="0"/>
        <v>6480</v>
      </c>
      <c r="D35" s="58"/>
      <c r="E35" s="58"/>
      <c r="F35" s="8">
        <v>45263</v>
      </c>
    </row>
    <row r="36" spans="2:6" ht="19.5" x14ac:dyDescent="0.35">
      <c r="B36" s="7" t="s">
        <v>44</v>
      </c>
      <c r="C36" s="4">
        <f t="shared" si="0"/>
        <v>6480</v>
      </c>
      <c r="D36" s="58"/>
      <c r="E36" s="58"/>
      <c r="F36" s="8">
        <v>45294</v>
      </c>
    </row>
    <row r="37" spans="2:6" ht="19.5" x14ac:dyDescent="0.35">
      <c r="B37" s="7" t="s">
        <v>45</v>
      </c>
      <c r="C37" s="4">
        <f t="shared" si="0"/>
        <v>6480</v>
      </c>
      <c r="D37" s="58"/>
      <c r="E37" s="58"/>
      <c r="F37" s="8">
        <v>45325</v>
      </c>
    </row>
    <row r="38" spans="2:6" ht="19.5" x14ac:dyDescent="0.35">
      <c r="B38" s="7" t="s">
        <v>46</v>
      </c>
      <c r="C38" s="4">
        <f t="shared" si="0"/>
        <v>6480</v>
      </c>
      <c r="D38" s="58"/>
      <c r="E38" s="58"/>
      <c r="F38" s="8">
        <v>45354</v>
      </c>
    </row>
    <row r="39" spans="2:6" ht="19.5" x14ac:dyDescent="0.35">
      <c r="B39" s="7" t="s">
        <v>47</v>
      </c>
      <c r="C39" s="4">
        <f t="shared" si="0"/>
        <v>6480</v>
      </c>
      <c r="D39" s="58"/>
      <c r="E39" s="58"/>
      <c r="F39" s="8">
        <v>45385</v>
      </c>
    </row>
    <row r="40" spans="2:6" ht="19.5" x14ac:dyDescent="0.35">
      <c r="B40" s="1" t="s">
        <v>48</v>
      </c>
      <c r="C40" s="4">
        <f>+C11</f>
        <v>89100</v>
      </c>
      <c r="D40" s="58">
        <f>+D11</f>
        <v>0.25</v>
      </c>
      <c r="E40" s="58"/>
      <c r="F40" s="8">
        <v>45412</v>
      </c>
    </row>
    <row r="41" spans="2:6" ht="19.5" x14ac:dyDescent="0.35">
      <c r="B41" s="1" t="s">
        <v>49</v>
      </c>
      <c r="C41" s="4">
        <f>+SUM(C16:C40)</f>
        <v>356400</v>
      </c>
      <c r="D41" s="58">
        <v>1</v>
      </c>
      <c r="E41" s="58"/>
      <c r="F41" s="7"/>
    </row>
    <row r="43" spans="2:6" ht="19.5" x14ac:dyDescent="0.35">
      <c r="B43" s="10" t="s">
        <v>52</v>
      </c>
      <c r="F43" s="50"/>
    </row>
    <row r="44" spans="2:6" ht="19.5" x14ac:dyDescent="0.35">
      <c r="F44" s="50"/>
    </row>
    <row r="45" spans="2:6" ht="19.5" x14ac:dyDescent="0.35">
      <c r="B45" s="59" t="s">
        <v>53</v>
      </c>
      <c r="C45" s="59"/>
      <c r="D45" s="59"/>
      <c r="E45" s="59"/>
      <c r="F45" s="50"/>
    </row>
    <row r="46" spans="2:6" ht="19.5" x14ac:dyDescent="0.35">
      <c r="B46" s="12"/>
      <c r="F46" s="50"/>
    </row>
    <row r="47" spans="2:6" ht="19.5" x14ac:dyDescent="0.35">
      <c r="B47" s="12"/>
    </row>
    <row r="48" spans="2:6" x14ac:dyDescent="0.35">
      <c r="B48" s="11"/>
    </row>
    <row r="49" spans="2:6" x14ac:dyDescent="0.35">
      <c r="B49"/>
    </row>
    <row r="50" spans="2:6" ht="19.5" x14ac:dyDescent="0.35">
      <c r="B50" s="10" t="s">
        <v>86</v>
      </c>
      <c r="C50" s="16"/>
      <c r="D50" s="16" t="s">
        <v>87</v>
      </c>
      <c r="F50" s="17" t="s">
        <v>57</v>
      </c>
    </row>
    <row r="51" spans="2:6" ht="19.5" x14ac:dyDescent="0.35">
      <c r="B51" s="13" t="s">
        <v>84</v>
      </c>
      <c r="C51" s="14"/>
      <c r="D51" s="14"/>
      <c r="E51" s="13"/>
      <c r="F51" s="18" t="s">
        <v>85</v>
      </c>
    </row>
    <row r="52" spans="2:6" ht="19.5" x14ac:dyDescent="0.35">
      <c r="B52" s="10" t="s">
        <v>88</v>
      </c>
      <c r="C52" s="16"/>
      <c r="D52" s="10" t="s">
        <v>88</v>
      </c>
      <c r="F52" s="17" t="s">
        <v>88</v>
      </c>
    </row>
    <row r="53" spans="2:6" ht="19.5" x14ac:dyDescent="0.35">
      <c r="B53" s="10"/>
    </row>
    <row r="54" spans="2:6" ht="19.5" x14ac:dyDescent="0.35">
      <c r="B54" s="10" t="s">
        <v>60</v>
      </c>
      <c r="F54" s="21">
        <v>44735</v>
      </c>
    </row>
    <row r="55" spans="2:6" ht="19.5" x14ac:dyDescent="0.35">
      <c r="B55" s="13"/>
      <c r="F55" s="21"/>
    </row>
  </sheetData>
  <mergeCells count="8">
    <mergeCell ref="D41:E41"/>
    <mergeCell ref="B45:E45"/>
    <mergeCell ref="B14:F14"/>
    <mergeCell ref="D15:E15"/>
    <mergeCell ref="D16:E16"/>
    <mergeCell ref="D17:E17"/>
    <mergeCell ref="D18:E39"/>
    <mergeCell ref="D40:E4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152D1-8CD6-41E5-B6C4-284B1F074DE0}">
  <dimension ref="B1:P55"/>
  <sheetViews>
    <sheetView zoomScale="80" zoomScaleNormal="80" workbookViewId="0">
      <selection activeCell="B1" sqref="B1"/>
    </sheetView>
  </sheetViews>
  <sheetFormatPr baseColWidth="10" defaultColWidth="8.7265625" defaultRowHeight="14.5" x14ac:dyDescent="0.35"/>
  <cols>
    <col min="2" max="2" width="15.90625" style="3" customWidth="1"/>
    <col min="3" max="3" width="17.7265625" style="3" customWidth="1"/>
    <col min="4" max="4" width="10.36328125" style="3" customWidth="1"/>
    <col min="5" max="5" width="13.6328125" style="3" bestFit="1" customWidth="1"/>
    <col min="6" max="6" width="14.26953125" style="3" customWidth="1"/>
    <col min="8" max="8" width="48" bestFit="1" customWidth="1"/>
    <col min="9" max="9" width="12.6328125" bestFit="1" customWidth="1"/>
    <col min="15" max="15" width="26.1796875" customWidth="1"/>
    <col min="16" max="16" width="21.1796875" customWidth="1"/>
  </cols>
  <sheetData>
    <row r="1" spans="2:16" ht="19.5" x14ac:dyDescent="0.35">
      <c r="B1" s="6" t="s">
        <v>61</v>
      </c>
      <c r="H1" s="23"/>
      <c r="I1" s="24"/>
    </row>
    <row r="2" spans="2:16" ht="19.5" x14ac:dyDescent="0.45">
      <c r="B2" s="6"/>
      <c r="H2" s="27"/>
      <c r="I2" s="26"/>
    </row>
    <row r="3" spans="2:16" ht="19.5" x14ac:dyDescent="0.45">
      <c r="B3" s="10" t="s">
        <v>62</v>
      </c>
      <c r="H3" s="29"/>
      <c r="I3" s="26"/>
    </row>
    <row r="4" spans="2:16" ht="13" customHeight="1" x14ac:dyDescent="0.45">
      <c r="H4" s="27"/>
      <c r="I4" s="26"/>
    </row>
    <row r="5" spans="2:16" ht="39" x14ac:dyDescent="0.45">
      <c r="B5" s="2" t="s">
        <v>0</v>
      </c>
      <c r="C5" s="30" t="s">
        <v>1</v>
      </c>
      <c r="D5" s="2"/>
      <c r="E5" s="2" t="s">
        <v>2</v>
      </c>
      <c r="F5" s="47" t="s">
        <v>3</v>
      </c>
      <c r="H5" s="27"/>
      <c r="I5" s="26"/>
    </row>
    <row r="6" spans="2:16" ht="39" x14ac:dyDescent="0.45">
      <c r="B6" s="2" t="s">
        <v>4</v>
      </c>
      <c r="C6" s="53">
        <v>14</v>
      </c>
      <c r="D6" s="53" t="s">
        <v>75</v>
      </c>
      <c r="E6" s="2" t="s">
        <v>5</v>
      </c>
      <c r="F6" s="54">
        <v>44684</v>
      </c>
      <c r="H6" s="27"/>
      <c r="I6" s="26"/>
    </row>
    <row r="7" spans="2:16" ht="63" customHeight="1" x14ac:dyDescent="0.35">
      <c r="B7" s="2" t="s">
        <v>7</v>
      </c>
      <c r="C7" s="46">
        <f>360000*99%</f>
        <v>356400</v>
      </c>
      <c r="D7" s="52">
        <v>1</v>
      </c>
      <c r="E7" s="2" t="s">
        <v>8</v>
      </c>
      <c r="F7" s="54">
        <v>45488</v>
      </c>
    </row>
    <row r="8" spans="2:16" ht="58.5" x14ac:dyDescent="0.35">
      <c r="B8" s="2" t="s">
        <v>10</v>
      </c>
      <c r="C8" s="46">
        <v>5000</v>
      </c>
      <c r="D8" s="53"/>
      <c r="E8" s="2" t="s">
        <v>20</v>
      </c>
      <c r="F8" s="45" t="s">
        <v>11</v>
      </c>
    </row>
    <row r="9" spans="2:16" ht="58.5" x14ac:dyDescent="0.35">
      <c r="B9" s="2" t="s">
        <v>12</v>
      </c>
      <c r="C9" s="46">
        <f>+C7*D9-C8</f>
        <v>137560</v>
      </c>
      <c r="D9" s="52">
        <v>0.4</v>
      </c>
      <c r="E9" s="2" t="s">
        <v>18</v>
      </c>
      <c r="F9" s="45">
        <v>30</v>
      </c>
    </row>
    <row r="10" spans="2:16" ht="39" x14ac:dyDescent="0.35">
      <c r="B10" s="2" t="s">
        <v>13</v>
      </c>
      <c r="C10" s="46">
        <f>+C7*D10</f>
        <v>142560</v>
      </c>
      <c r="D10" s="52">
        <v>0.4</v>
      </c>
      <c r="E10" s="2" t="s">
        <v>51</v>
      </c>
      <c r="F10" s="45">
        <v>22</v>
      </c>
    </row>
    <row r="11" spans="2:16" ht="58.5" x14ac:dyDescent="0.35">
      <c r="B11" s="2" t="s">
        <v>14</v>
      </c>
      <c r="C11" s="46">
        <f>+C7*D11</f>
        <v>71280</v>
      </c>
      <c r="D11" s="52">
        <v>0.2</v>
      </c>
      <c r="E11" s="2" t="s">
        <v>19</v>
      </c>
      <c r="F11" s="54">
        <v>45100</v>
      </c>
    </row>
    <row r="12" spans="2:16" x14ac:dyDescent="0.35">
      <c r="O12" s="22"/>
      <c r="P12" s="22"/>
    </row>
    <row r="13" spans="2:16" ht="17" x14ac:dyDescent="0.35">
      <c r="O13" s="23"/>
      <c r="P13" s="24"/>
    </row>
    <row r="14" spans="2:16" ht="19.5" x14ac:dyDescent="0.45">
      <c r="B14" s="60" t="s">
        <v>21</v>
      </c>
      <c r="C14" s="60"/>
      <c r="D14" s="60"/>
      <c r="E14" s="60"/>
      <c r="F14" s="60"/>
      <c r="O14" s="25"/>
      <c r="P14" s="26"/>
    </row>
    <row r="15" spans="2:16" ht="39" x14ac:dyDescent="0.45">
      <c r="B15" s="2" t="s">
        <v>22</v>
      </c>
      <c r="C15" s="2" t="s">
        <v>23</v>
      </c>
      <c r="D15" s="61" t="s">
        <v>50</v>
      </c>
      <c r="E15" s="62"/>
      <c r="F15" s="2" t="s">
        <v>59</v>
      </c>
      <c r="O15" s="24"/>
      <c r="P15" s="26"/>
    </row>
    <row r="16" spans="2:16" ht="19.5" x14ac:dyDescent="0.45">
      <c r="B16" s="1" t="s">
        <v>24</v>
      </c>
      <c r="C16" s="4">
        <f>+C8</f>
        <v>5000</v>
      </c>
      <c r="D16" s="60"/>
      <c r="E16" s="60"/>
      <c r="F16" s="8">
        <v>44684</v>
      </c>
      <c r="O16" s="25"/>
      <c r="P16" s="26"/>
    </row>
    <row r="17" spans="2:16" ht="39" customHeight="1" x14ac:dyDescent="0.45">
      <c r="B17" s="1" t="s">
        <v>25</v>
      </c>
      <c r="C17" s="4">
        <f>+C9</f>
        <v>137560</v>
      </c>
      <c r="D17" s="60" t="s">
        <v>65</v>
      </c>
      <c r="E17" s="60"/>
      <c r="F17" s="8">
        <v>44735</v>
      </c>
      <c r="O17" s="25"/>
      <c r="P17" s="26"/>
    </row>
    <row r="18" spans="2:16" ht="19.5" x14ac:dyDescent="0.45">
      <c r="B18" s="7" t="s">
        <v>27</v>
      </c>
      <c r="C18" s="4">
        <f t="shared" ref="C18:C39" si="0">+$C$10/$F$10</f>
        <v>6480</v>
      </c>
      <c r="D18" s="58">
        <f>+D10</f>
        <v>0.4</v>
      </c>
      <c r="E18" s="58"/>
      <c r="F18" s="8">
        <v>44745</v>
      </c>
      <c r="O18" s="25"/>
      <c r="P18" s="26"/>
    </row>
    <row r="19" spans="2:16" ht="19.5" x14ac:dyDescent="0.35">
      <c r="B19" s="7" t="s">
        <v>28</v>
      </c>
      <c r="C19" s="4">
        <f t="shared" si="0"/>
        <v>6480</v>
      </c>
      <c r="D19" s="58"/>
      <c r="E19" s="58"/>
      <c r="F19" s="8">
        <v>44776</v>
      </c>
      <c r="O19" s="24"/>
      <c r="P19" s="24"/>
    </row>
    <row r="20" spans="2:16" ht="19.5" x14ac:dyDescent="0.35">
      <c r="B20" s="7" t="s">
        <v>63</v>
      </c>
      <c r="C20" s="4">
        <f t="shared" si="0"/>
        <v>6480</v>
      </c>
      <c r="D20" s="58"/>
      <c r="E20" s="58"/>
      <c r="F20" s="8">
        <v>44807</v>
      </c>
      <c r="O20" s="23"/>
      <c r="P20" s="24"/>
    </row>
    <row r="21" spans="2:16" ht="19.5" x14ac:dyDescent="0.45">
      <c r="B21" s="7" t="s">
        <v>29</v>
      </c>
      <c r="C21" s="4">
        <f t="shared" si="0"/>
        <v>6480</v>
      </c>
      <c r="D21" s="58"/>
      <c r="E21" s="58"/>
      <c r="F21" s="8">
        <v>44837</v>
      </c>
      <c r="O21" s="25"/>
      <c r="P21" s="26"/>
    </row>
    <row r="22" spans="2:16" ht="19.5" x14ac:dyDescent="0.45">
      <c r="B22" s="7" t="s">
        <v>30</v>
      </c>
      <c r="C22" s="4">
        <f t="shared" si="0"/>
        <v>6480</v>
      </c>
      <c r="D22" s="58"/>
      <c r="E22" s="58"/>
      <c r="F22" s="8">
        <v>44868</v>
      </c>
      <c r="O22" s="24"/>
      <c r="P22" s="26"/>
    </row>
    <row r="23" spans="2:16" ht="19.5" x14ac:dyDescent="0.45">
      <c r="B23" s="7" t="s">
        <v>31</v>
      </c>
      <c r="C23" s="4">
        <f t="shared" si="0"/>
        <v>6480</v>
      </c>
      <c r="D23" s="58"/>
      <c r="E23" s="58"/>
      <c r="F23" s="8">
        <v>44898</v>
      </c>
      <c r="O23" s="25"/>
      <c r="P23" s="26"/>
    </row>
    <row r="24" spans="2:16" ht="19.5" x14ac:dyDescent="0.45">
      <c r="B24" s="7" t="s">
        <v>32</v>
      </c>
      <c r="C24" s="4">
        <f t="shared" si="0"/>
        <v>6480</v>
      </c>
      <c r="D24" s="58"/>
      <c r="E24" s="58"/>
      <c r="F24" s="8">
        <v>44929</v>
      </c>
      <c r="O24" s="25"/>
      <c r="P24" s="26"/>
    </row>
    <row r="25" spans="2:16" ht="19.5" x14ac:dyDescent="0.45">
      <c r="B25" s="7" t="s">
        <v>33</v>
      </c>
      <c r="C25" s="4">
        <f t="shared" si="0"/>
        <v>6480</v>
      </c>
      <c r="D25" s="58"/>
      <c r="E25" s="58"/>
      <c r="F25" s="8">
        <v>44960</v>
      </c>
      <c r="O25" s="25"/>
      <c r="P25" s="26"/>
    </row>
    <row r="26" spans="2:16" ht="19.5" x14ac:dyDescent="0.35">
      <c r="B26" s="7" t="s">
        <v>34</v>
      </c>
      <c r="C26" s="4">
        <f t="shared" si="0"/>
        <v>6480</v>
      </c>
      <c r="D26" s="58"/>
      <c r="E26" s="58"/>
      <c r="F26" s="8">
        <v>44988</v>
      </c>
      <c r="O26" s="22"/>
      <c r="P26" s="22"/>
    </row>
    <row r="27" spans="2:16" ht="19.5" x14ac:dyDescent="0.35">
      <c r="B27" s="7" t="s">
        <v>35</v>
      </c>
      <c r="C27" s="4">
        <f t="shared" si="0"/>
        <v>6480</v>
      </c>
      <c r="D27" s="58"/>
      <c r="E27" s="58"/>
      <c r="F27" s="8">
        <v>45019</v>
      </c>
    </row>
    <row r="28" spans="2:16" ht="19.5" x14ac:dyDescent="0.35">
      <c r="B28" s="7" t="s">
        <v>36</v>
      </c>
      <c r="C28" s="4">
        <f t="shared" si="0"/>
        <v>6480</v>
      </c>
      <c r="D28" s="58"/>
      <c r="E28" s="58"/>
      <c r="F28" s="8">
        <v>45049</v>
      </c>
    </row>
    <row r="29" spans="2:16" ht="19.5" x14ac:dyDescent="0.35">
      <c r="B29" s="7" t="s">
        <v>37</v>
      </c>
      <c r="C29" s="4">
        <f t="shared" si="0"/>
        <v>6480</v>
      </c>
      <c r="D29" s="58"/>
      <c r="E29" s="58"/>
      <c r="F29" s="8">
        <v>45080</v>
      </c>
    </row>
    <row r="30" spans="2:16" ht="19.5" x14ac:dyDescent="0.35">
      <c r="B30" s="7" t="s">
        <v>38</v>
      </c>
      <c r="C30" s="4">
        <f t="shared" si="0"/>
        <v>6480</v>
      </c>
      <c r="D30" s="58"/>
      <c r="E30" s="58"/>
      <c r="F30" s="8">
        <v>45110</v>
      </c>
    </row>
    <row r="31" spans="2:16" ht="19.5" x14ac:dyDescent="0.35">
      <c r="B31" s="7" t="s">
        <v>39</v>
      </c>
      <c r="C31" s="4">
        <f t="shared" si="0"/>
        <v>6480</v>
      </c>
      <c r="D31" s="58"/>
      <c r="E31" s="58"/>
      <c r="F31" s="8">
        <v>45141</v>
      </c>
    </row>
    <row r="32" spans="2:16" ht="19.5" x14ac:dyDescent="0.35">
      <c r="B32" s="7" t="s">
        <v>40</v>
      </c>
      <c r="C32" s="4">
        <f t="shared" si="0"/>
        <v>6480</v>
      </c>
      <c r="D32" s="58"/>
      <c r="E32" s="58"/>
      <c r="F32" s="8">
        <v>45172</v>
      </c>
    </row>
    <row r="33" spans="2:6" ht="19.5" x14ac:dyDescent="0.35">
      <c r="B33" s="7" t="s">
        <v>41</v>
      </c>
      <c r="C33" s="4">
        <f t="shared" si="0"/>
        <v>6480</v>
      </c>
      <c r="D33" s="58"/>
      <c r="E33" s="58"/>
      <c r="F33" s="8">
        <v>45202</v>
      </c>
    </row>
    <row r="34" spans="2:6" ht="19.5" x14ac:dyDescent="0.35">
      <c r="B34" s="7" t="s">
        <v>42</v>
      </c>
      <c r="C34" s="4">
        <f t="shared" si="0"/>
        <v>6480</v>
      </c>
      <c r="D34" s="58"/>
      <c r="E34" s="58"/>
      <c r="F34" s="8">
        <v>45233</v>
      </c>
    </row>
    <row r="35" spans="2:6" ht="19.5" x14ac:dyDescent="0.35">
      <c r="B35" s="7" t="s">
        <v>43</v>
      </c>
      <c r="C35" s="4">
        <f t="shared" si="0"/>
        <v>6480</v>
      </c>
      <c r="D35" s="58"/>
      <c r="E35" s="58"/>
      <c r="F35" s="8">
        <v>45263</v>
      </c>
    </row>
    <row r="36" spans="2:6" ht="19.5" x14ac:dyDescent="0.35">
      <c r="B36" s="7" t="s">
        <v>44</v>
      </c>
      <c r="C36" s="4">
        <f t="shared" si="0"/>
        <v>6480</v>
      </c>
      <c r="D36" s="58"/>
      <c r="E36" s="58"/>
      <c r="F36" s="8">
        <v>45294</v>
      </c>
    </row>
    <row r="37" spans="2:6" ht="19.5" x14ac:dyDescent="0.35">
      <c r="B37" s="7" t="s">
        <v>45</v>
      </c>
      <c r="C37" s="4">
        <f t="shared" si="0"/>
        <v>6480</v>
      </c>
      <c r="D37" s="58"/>
      <c r="E37" s="58"/>
      <c r="F37" s="8">
        <v>45325</v>
      </c>
    </row>
    <row r="38" spans="2:6" ht="19.5" x14ac:dyDescent="0.35">
      <c r="B38" s="7" t="s">
        <v>46</v>
      </c>
      <c r="C38" s="4">
        <f t="shared" si="0"/>
        <v>6480</v>
      </c>
      <c r="D38" s="58"/>
      <c r="E38" s="58"/>
      <c r="F38" s="8">
        <v>45354</v>
      </c>
    </row>
    <row r="39" spans="2:6" ht="19.5" x14ac:dyDescent="0.35">
      <c r="B39" s="7" t="s">
        <v>47</v>
      </c>
      <c r="C39" s="4">
        <f t="shared" si="0"/>
        <v>6480</v>
      </c>
      <c r="D39" s="58"/>
      <c r="E39" s="58"/>
      <c r="F39" s="8">
        <v>45385</v>
      </c>
    </row>
    <row r="40" spans="2:6" ht="19.5" x14ac:dyDescent="0.35">
      <c r="B40" s="1" t="s">
        <v>48</v>
      </c>
      <c r="C40" s="4">
        <f>+C11</f>
        <v>71280</v>
      </c>
      <c r="D40" s="58">
        <f>+D11</f>
        <v>0.2</v>
      </c>
      <c r="E40" s="58"/>
      <c r="F40" s="8">
        <v>45412</v>
      </c>
    </row>
    <row r="41" spans="2:6" ht="19.5" x14ac:dyDescent="0.35">
      <c r="B41" s="1" t="s">
        <v>49</v>
      </c>
      <c r="C41" s="4">
        <f>+SUM(C16:C40)</f>
        <v>356400</v>
      </c>
      <c r="D41" s="58">
        <v>1</v>
      </c>
      <c r="E41" s="58"/>
      <c r="F41" s="7"/>
    </row>
    <row r="43" spans="2:6" ht="19.5" x14ac:dyDescent="0.35">
      <c r="B43" s="10" t="s">
        <v>52</v>
      </c>
      <c r="F43" s="50"/>
    </row>
    <row r="44" spans="2:6" ht="19.5" x14ac:dyDescent="0.35">
      <c r="F44" s="50"/>
    </row>
    <row r="45" spans="2:6" ht="19.5" x14ac:dyDescent="0.35">
      <c r="B45" s="59" t="s">
        <v>53</v>
      </c>
      <c r="C45" s="59"/>
      <c r="D45" s="59"/>
      <c r="E45" s="59"/>
      <c r="F45" s="50"/>
    </row>
    <row r="46" spans="2:6" ht="19.5" x14ac:dyDescent="0.35">
      <c r="B46" s="12"/>
      <c r="F46" s="50"/>
    </row>
    <row r="47" spans="2:6" ht="19.5" x14ac:dyDescent="0.35">
      <c r="B47" s="12"/>
    </row>
    <row r="48" spans="2:6" x14ac:dyDescent="0.35">
      <c r="B48" s="11"/>
    </row>
    <row r="49" spans="2:6" x14ac:dyDescent="0.35">
      <c r="B49"/>
    </row>
    <row r="50" spans="2:6" ht="19.5" x14ac:dyDescent="0.35">
      <c r="B50" s="10" t="s">
        <v>86</v>
      </c>
      <c r="C50" s="16"/>
      <c r="D50" s="16" t="s">
        <v>87</v>
      </c>
      <c r="F50" s="17" t="s">
        <v>57</v>
      </c>
    </row>
    <row r="51" spans="2:6" ht="19.5" x14ac:dyDescent="0.35">
      <c r="B51" s="13" t="s">
        <v>84</v>
      </c>
      <c r="C51" s="14"/>
      <c r="D51" s="14"/>
      <c r="E51" s="13"/>
      <c r="F51" s="18" t="s">
        <v>85</v>
      </c>
    </row>
    <row r="52" spans="2:6" ht="19.5" x14ac:dyDescent="0.35">
      <c r="B52" s="10" t="s">
        <v>88</v>
      </c>
      <c r="C52" s="16"/>
      <c r="D52" s="10" t="s">
        <v>88</v>
      </c>
      <c r="F52" s="17" t="s">
        <v>88</v>
      </c>
    </row>
    <row r="53" spans="2:6" ht="19.5" x14ac:dyDescent="0.35">
      <c r="B53" s="10"/>
    </row>
    <row r="54" spans="2:6" ht="19.5" x14ac:dyDescent="0.35">
      <c r="B54" s="10" t="s">
        <v>60</v>
      </c>
      <c r="F54" s="21">
        <v>44735</v>
      </c>
    </row>
    <row r="55" spans="2:6" ht="19.5" x14ac:dyDescent="0.35">
      <c r="B55" s="13"/>
      <c r="F55" s="21"/>
    </row>
  </sheetData>
  <mergeCells count="8">
    <mergeCell ref="D41:E41"/>
    <mergeCell ref="B45:E45"/>
    <mergeCell ref="B14:F14"/>
    <mergeCell ref="D15:E15"/>
    <mergeCell ref="D16:E16"/>
    <mergeCell ref="D17:E17"/>
    <mergeCell ref="D18:E39"/>
    <mergeCell ref="D40:E4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F2 CALCULADORA PAGO MENSUAL</vt:lpstr>
      <vt:lpstr>F2 CALCULADORA PAGO TRIMESTRAL</vt:lpstr>
      <vt:lpstr>CALCULADORA PAGO MENSUAL</vt:lpstr>
      <vt:lpstr>PAGO MENSUAL 35%40%25%  DTO.1%</vt:lpstr>
      <vt:lpstr>PAGO MENSUAL 40%40%20%  DTO.2%</vt:lpstr>
      <vt:lpstr>'F2 CALCULADORA PAGO MENSUAL'!Área_de_impresión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Real</dc:creator>
  <cp:lastModifiedBy>Rodrigo Real Rodríguez</cp:lastModifiedBy>
  <cp:lastPrinted>2022-06-23T20:01:08Z</cp:lastPrinted>
  <dcterms:created xsi:type="dcterms:W3CDTF">2015-06-05T18:19:34Z</dcterms:created>
  <dcterms:modified xsi:type="dcterms:W3CDTF">2022-06-24T07:08:18Z</dcterms:modified>
</cp:coreProperties>
</file>